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Kalkulationsdateien nach Losen\Los 3\"/>
    </mc:Choice>
  </mc:AlternateContent>
  <xr:revisionPtr revIDLastSave="0" documentId="13_ncr:1_{7DC6B3A6-E819-4CAE-85A4-02DC4D78E966}" xr6:coauthVersionLast="47" xr6:coauthVersionMax="47" xr10:uidLastSave="{00000000-0000-0000-0000-000000000000}"/>
  <bookViews>
    <workbookView xWindow="-120" yWindow="-120" windowWidth="38640" windowHeight="21120" tabRatio="719" activeTab="2" xr2:uid="{00000000-000D-0000-FFFF-FFFF00000000}"/>
  </bookViews>
  <sheets>
    <sheet name="Anleitung" sheetId="11" r:id="rId1"/>
    <sheet name="SVS Glas" sheetId="17" r:id="rId2"/>
    <sheet name="Kalkulation Glasreinigung" sheetId="13" r:id="rId3"/>
    <sheet name="Preisblatt " sheetId="10" r:id="rId4"/>
  </sheets>
  <definedNames>
    <definedName name="_xlnm._FilterDatabase" localSheetId="2" hidden="1">'Kalkulation Glasreinigung'!$B$9:$J$9</definedName>
    <definedName name="_xlnm.Print_Area" localSheetId="1">'SVS Glas'!$A$1:$H$64</definedName>
    <definedName name="_xlnm.Print_Titles" localSheetId="2">'Kalkulation Glasreinigung'!$8:$9</definedName>
    <definedName name="_xlnm.Print_Titles" localSheetId="1">'SVS Glas'!$9:$9</definedName>
    <definedName name="RT">#REF!</definedName>
    <definedName name="Z_9F022A53_C572_B444_AEA2_F72CEF04B0CA_.wvu.PrintArea" localSheetId="1" hidden="1">'SVS Glas'!$A$1:$H$64</definedName>
    <definedName name="Z_9F022A53_C572_B444_AEA2_F72CEF04B0CA_.wvu.PrintTitles" localSheetId="1" hidden="1">'SVS Glas'!$9:$9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" i="13" l="1"/>
  <c r="I16" i="13"/>
  <c r="J16" i="13"/>
  <c r="G16" i="13"/>
  <c r="G56" i="13"/>
  <c r="K24" i="13"/>
  <c r="I24" i="13"/>
  <c r="J24" i="13"/>
  <c r="G24" i="13"/>
  <c r="I11" i="13"/>
  <c r="E13" i="17"/>
  <c r="E14" i="17"/>
  <c r="E15" i="17"/>
  <c r="E16" i="17"/>
  <c r="E17" i="17"/>
  <c r="E18" i="17"/>
  <c r="E20" i="17"/>
  <c r="E21" i="17"/>
  <c r="E22" i="17"/>
  <c r="E23" i="17"/>
  <c r="E24" i="17"/>
  <c r="D18" i="17"/>
  <c r="D25" i="17"/>
  <c r="E25" i="17"/>
  <c r="E26" i="17"/>
  <c r="E28" i="17"/>
  <c r="E29" i="17"/>
  <c r="E30" i="17"/>
  <c r="E31" i="17"/>
  <c r="E32" i="17"/>
  <c r="E33" i="17"/>
  <c r="E35" i="17"/>
  <c r="E36" i="17"/>
  <c r="E37" i="17"/>
  <c r="E38" i="17"/>
  <c r="E39" i="17"/>
  <c r="E40" i="17"/>
  <c r="E42" i="17"/>
  <c r="E43" i="17"/>
  <c r="E44" i="17"/>
  <c r="E45" i="17"/>
  <c r="E46" i="17"/>
  <c r="E47" i="17"/>
  <c r="E48" i="17"/>
  <c r="E49" i="17"/>
  <c r="E51" i="17"/>
  <c r="H13" i="17"/>
  <c r="H14" i="17"/>
  <c r="H17" i="17"/>
  <c r="H18" i="17"/>
  <c r="H20" i="17"/>
  <c r="H21" i="17"/>
  <c r="H22" i="17"/>
  <c r="H23" i="17"/>
  <c r="H24" i="17"/>
  <c r="G18" i="17"/>
  <c r="G25" i="17"/>
  <c r="H25" i="17"/>
  <c r="H26" i="17"/>
  <c r="H28" i="17"/>
  <c r="H29" i="17"/>
  <c r="H30" i="17"/>
  <c r="H31" i="17"/>
  <c r="H32" i="17"/>
  <c r="H33" i="17"/>
  <c r="H35" i="17"/>
  <c r="H36" i="17"/>
  <c r="H37" i="17"/>
  <c r="H38" i="17"/>
  <c r="H39" i="17"/>
  <c r="H40" i="17"/>
  <c r="H42" i="17"/>
  <c r="H43" i="17"/>
  <c r="H44" i="17"/>
  <c r="H45" i="17"/>
  <c r="H46" i="17"/>
  <c r="H47" i="17"/>
  <c r="H48" i="17"/>
  <c r="H49" i="17"/>
  <c r="H51" i="17"/>
  <c r="E62" i="17"/>
  <c r="K11" i="13"/>
  <c r="J11" i="13"/>
  <c r="I12" i="13"/>
  <c r="K12" i="13"/>
  <c r="J12" i="13"/>
  <c r="I14" i="13"/>
  <c r="K14" i="13"/>
  <c r="J14" i="13"/>
  <c r="I18" i="13"/>
  <c r="K18" i="13"/>
  <c r="J18" i="13"/>
  <c r="I20" i="13"/>
  <c r="K20" i="13"/>
  <c r="J20" i="13"/>
  <c r="I22" i="13"/>
  <c r="K22" i="13"/>
  <c r="J22" i="13"/>
  <c r="I26" i="13"/>
  <c r="K26" i="13"/>
  <c r="J26" i="13"/>
  <c r="I28" i="13"/>
  <c r="K28" i="13"/>
  <c r="J28" i="13"/>
  <c r="J59" i="13"/>
  <c r="I59" i="13"/>
  <c r="G42" i="13"/>
  <c r="G54" i="13"/>
  <c r="G30" i="13"/>
  <c r="G48" i="13"/>
  <c r="G50" i="13"/>
  <c r="G52" i="13"/>
  <c r="G38" i="13"/>
  <c r="G58" i="13"/>
  <c r="G46" i="13"/>
  <c r="G44" i="13"/>
  <c r="G40" i="13"/>
  <c r="G36" i="13"/>
  <c r="G34" i="13"/>
  <c r="G32" i="13"/>
  <c r="G28" i="13"/>
  <c r="G26" i="13"/>
  <c r="G22" i="13"/>
  <c r="G20" i="13"/>
  <c r="G18" i="13"/>
  <c r="G14" i="13"/>
  <c r="G12" i="13"/>
  <c r="G11" i="13"/>
  <c r="F59" i="13"/>
  <c r="D46" i="17"/>
  <c r="G33" i="17"/>
  <c r="G40" i="17"/>
  <c r="G46" i="17"/>
  <c r="D33" i="17"/>
  <c r="D40" i="17"/>
  <c r="B10" i="10"/>
  <c r="B11" i="10"/>
  <c r="D26" i="17"/>
  <c r="D47" i="17"/>
  <c r="D49" i="17"/>
  <c r="D51" i="17"/>
  <c r="G26" i="17"/>
  <c r="G47" i="17"/>
  <c r="G49" i="17"/>
  <c r="G51" i="17"/>
  <c r="G53" i="17"/>
  <c r="D53" i="17"/>
  <c r="C10" i="10"/>
  <c r="C11" i="10"/>
  <c r="C12" i="10"/>
  <c r="C14" i="10"/>
  <c r="C16" i="10"/>
</calcChain>
</file>

<file path=xl/sharedStrings.xml><?xml version="1.0" encoding="utf-8"?>
<sst xmlns="http://schemas.openxmlformats.org/spreadsheetml/2006/main" count="314" uniqueCount="189">
  <si>
    <t>Objekt:</t>
  </si>
  <si>
    <t>PLZ, Ort</t>
  </si>
  <si>
    <t>Strasse</t>
  </si>
  <si>
    <t>Ansprechpartner:</t>
  </si>
  <si>
    <t>2J</t>
  </si>
  <si>
    <t>anbietender Dienstleister :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</si>
  <si>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</si>
  <si>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</si>
  <si>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</si>
  <si>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</si>
  <si>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</si>
  <si>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</si>
  <si>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</si>
  <si>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</si>
  <si>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</si>
  <si>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</si>
  <si>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</si>
  <si>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</si>
  <si>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</si>
  <si>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</si>
  <si>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</si>
  <si>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</si>
  <si>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</si>
  <si>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</si>
  <si>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</si>
  <si>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</si>
  <si>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</si>
  <si>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</si>
  <si>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</si>
  <si>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</si>
  <si>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</si>
  <si>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</si>
  <si>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</si>
  <si>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</si>
  <si>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</si>
  <si>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</si>
  <si>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</si>
  <si>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</si>
  <si>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</si>
  <si>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</si>
  <si>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</si>
  <si>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</si>
  <si>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</si>
  <si>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</si>
  <si>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</si>
  <si>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</si>
  <si>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</si>
  <si>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</si>
  <si>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</si>
  <si>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</si>
  <si>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</si>
  <si>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</si>
  <si>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</si>
  <si>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</si>
  <si>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</si>
  <si>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</si>
  <si>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</si>
  <si>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</si>
  <si>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</si>
  <si>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</si>
  <si>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</si>
  <si>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</si>
  <si>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</si>
  <si>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</si>
  <si>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</si>
  <si>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</si>
  <si>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</si>
  <si>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</si>
  <si>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</si>
  <si>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</si>
  <si>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</si>
  <si>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</si>
  <si>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</si>
  <si>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</si>
  <si>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</si>
  <si>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</si>
  <si>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</si>
  <si>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</si>
  <si>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</si>
  <si>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</si>
  <si>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</si>
  <si>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</si>
  <si>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</si>
  <si>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Gesamtkosten netto</t>
  </si>
  <si>
    <t>Gesamtkosten brutto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</si>
  <si>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</si>
  <si>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</si>
  <si>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</si>
  <si>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</si>
  <si>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</si>
  <si>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</si>
  <si>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</si>
  <si>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</si>
  <si>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</si>
  <si>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</si>
  <si>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</si>
  <si>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</si>
  <si>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</si>
  <si>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</si>
  <si>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4.</t>
  </si>
  <si>
    <t>5.</t>
  </si>
  <si>
    <t>zur Ermittlung der Stundenverrechnungssätze</t>
  </si>
  <si>
    <t>m²-Preis Glas mit Rahmen pro m² Reinigung</t>
  </si>
  <si>
    <t>m²-Preis Glas ohne Rahmen pro m² Reinigung</t>
  </si>
  <si>
    <t>Ausschlusskriterien: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</si>
  <si>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</si>
  <si>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</si>
  <si>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</si>
  <si>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</si>
  <si>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</si>
  <si>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</si>
  <si>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SVS Regie Glasreinigung</t>
  </si>
  <si>
    <t>Allgemeines: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</si>
  <si>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</si>
  <si>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</si>
  <si>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</si>
  <si>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</si>
  <si>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</si>
  <si>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</si>
  <si>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</si>
  <si>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Personalaufteilung SV - GV</t>
  </si>
  <si>
    <t>Stundenverrechnungssatz an S. u. F.tagen</t>
  </si>
  <si>
    <t>Glasreinigung</t>
  </si>
  <si>
    <t>Kostengesamtübersicht Glasreinigung</t>
  </si>
  <si>
    <t>wird der Schreibschutz aufgehoben oder Änderungen an</t>
  </si>
  <si>
    <t>SVS Glas</t>
  </si>
  <si>
    <t xml:space="preserve">P r e i s b l a t t  </t>
  </si>
  <si>
    <t xml:space="preserve">Preisblatt </t>
  </si>
  <si>
    <t>bitte die gelb hinterlegten Zellen  ausfüllen.</t>
  </si>
  <si>
    <t>bitte in die gelb hinterlegten Zellen Ihre Kalkulationswerte</t>
  </si>
  <si>
    <t>Reinigungsart</t>
  </si>
  <si>
    <t>SVS Satz</t>
  </si>
  <si>
    <t>Summe pro Jahr</t>
  </si>
  <si>
    <t>Kalkulation Glas</t>
  </si>
  <si>
    <t>bitte die gelb hinterlegten Zellen ausfüllen</t>
  </si>
  <si>
    <t>Turnus</t>
  </si>
  <si>
    <t xml:space="preserve">Gebäude </t>
  </si>
  <si>
    <t>Leistungswert pro Stunde</t>
  </si>
  <si>
    <t xml:space="preserve">Preis jhrl. Glasreinigung </t>
  </si>
  <si>
    <t>Std. jhrl. Glasreinigung</t>
  </si>
  <si>
    <t>eintragen</t>
  </si>
  <si>
    <t>Bedarfspositionen:</t>
  </si>
  <si>
    <t>Die Personalaufteilung muss 100% ergeben!</t>
  </si>
  <si>
    <t>alle Gebäude</t>
  </si>
  <si>
    <t>Gesamtpreis Reinigung</t>
  </si>
  <si>
    <t xml:space="preserve">Kalkulation der Stundenverrechnungssätze </t>
  </si>
  <si>
    <t>Std. Reinigung</t>
  </si>
  <si>
    <t>Reinigungsobjekt</t>
  </si>
  <si>
    <t>Reinigung</t>
  </si>
  <si>
    <t>Summe</t>
  </si>
  <si>
    <t>Gebäude siehe Tabelle</t>
  </si>
  <si>
    <t>Gesamtfläche in Qm pro Jahr einseitig gemessen</t>
  </si>
  <si>
    <t xml:space="preserve">Fläche einseitig  gemessen /  gereinigt mit Rahmen und Griff / Durchführung siehe Spalte Reinigung </t>
  </si>
  <si>
    <t xml:space="preserve"> -    </t>
  </si>
  <si>
    <t xml:space="preserve"> -   €</t>
  </si>
  <si>
    <t>Burghausen</t>
  </si>
  <si>
    <t>Fenster- und Glasflächen</t>
  </si>
  <si>
    <t xml:space="preserve">Fenster- und Glasflächenflächen </t>
  </si>
  <si>
    <t xml:space="preserve">Fenster- und Glasflächen </t>
  </si>
  <si>
    <t>beidseitige Reinigung mit Rahmen gemäß Leistungsbeschreibung</t>
  </si>
  <si>
    <t xml:space="preserve">beidseitige Reinigung mit Rahmen gemäß Leistungsbeschreibung </t>
  </si>
  <si>
    <t>Fenster- und Glasflächenflächen Aussen</t>
  </si>
  <si>
    <t>Fenster- und Glasflächenfläche Innen</t>
  </si>
  <si>
    <t>1J</t>
  </si>
  <si>
    <t>* Detailaufstellung siehe Datei "Aufmaß Glasflächen Stadt Burghausen"</t>
  </si>
  <si>
    <t>0681 Rathaus</t>
  </si>
  <si>
    <t>1311 Freiwillige Feuerwehr Burghausen</t>
  </si>
  <si>
    <t>2111 Hans-Stethaimer-Schule</t>
  </si>
  <si>
    <t>2112 Johannes-Hess-Schule</t>
  </si>
  <si>
    <t xml:space="preserve"> 2113 Hans-Kammerer-Schule - Altbau</t>
  </si>
  <si>
    <t>2113 Hans-Kammerer-Schule - Neubau</t>
  </si>
  <si>
    <t>2114 Schule Raitenhaslach</t>
  </si>
  <si>
    <t xml:space="preserve"> 4647 Kindergarten Raitenhaslach</t>
  </si>
  <si>
    <t>2121 Franz-Xaver-Gruber-Schule</t>
  </si>
  <si>
    <t>3211 Stadtmuseum</t>
  </si>
  <si>
    <t>3212 Fotomuseum</t>
  </si>
  <si>
    <t>3331 Musikschule</t>
  </si>
  <si>
    <t>3521 Bibliothek</t>
  </si>
  <si>
    <t>4605 Freizeitheim</t>
  </si>
  <si>
    <t xml:space="preserve"> 5651Turnhalle Raitenhaslach</t>
  </si>
  <si>
    <t>5652 Turnhalle St. Johann</t>
  </si>
  <si>
    <t>7621 Stadtsaal</t>
  </si>
  <si>
    <t>7624 Bürgerhaus</t>
  </si>
  <si>
    <t>7622 Mautnerschloss</t>
  </si>
  <si>
    <t>4390 Haus der Familie</t>
  </si>
  <si>
    <t>7711 Bauhof 1</t>
  </si>
  <si>
    <t>8801 Bahnhof</t>
  </si>
  <si>
    <t>7714 Bauhof 2</t>
  </si>
  <si>
    <t>1312 Freiwillige Feuerwehr Raitenhaslach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</si>
</sst>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mmmm\ yy"/>
    <numFmt numFmtId="168" formatCode="&quot;+&quot;\ 0.00%\ &quot;MwSt.&quot;"/>
    <numFmt numFmtId="169" formatCode="#,##0.00\ &quot;€&quot;"/>
    <numFmt numFmtId="170" formatCode="_-* #,##0\ _€_-;\-* #,##0\ _€_-;_-* &quot;-&quot;??\ _€_-;_-@_-"/>
  </numFmts>
  <fonts count="32" x14ac:knownFonts="1">
    <font>
      <sz val="10"/>
      <name val="Arial"/>
    </font>
    <font>
      <sz val="10"/>
      <name val="Arial"/>
      <family val="2"/>
    </font>
    <font>
      <sz val="10"/>
      <name val="Helv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4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b/>
      <u/>
      <sz val="16"/>
      <name val="Arial"/>
      <family val="2"/>
    </font>
    <font>
      <b/>
      <sz val="10"/>
      <color rgb="FFFF0000"/>
      <name val="Tahoma"/>
      <family val="2"/>
    </font>
    <font>
      <sz val="8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4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B50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299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32">
    <xf numFmtId="0" fontId="0" fillId="0" borderId="0" xfId="0"/>
    <xf numFmtId="10" fontId="5" fillId="0" borderId="2" xfId="3" applyNumberFormat="1" applyFont="1" applyFill="1" applyBorder="1" applyAlignment="1" applyProtection="1">
      <alignment horizontal="center" vertical="center"/>
      <protection hidden="1"/>
    </xf>
    <xf numFmtId="10" fontId="5" fillId="0" borderId="15" xfId="3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3" fillId="0" borderId="29" xfId="0" applyFont="1" applyBorder="1" applyAlignment="1" applyProtection="1">
      <alignment horizontal="left"/>
    </xf>
    <xf numFmtId="0" fontId="3" fillId="0" borderId="30" xfId="0" applyFont="1" applyBorder="1" applyProtection="1"/>
    <xf numFmtId="0" fontId="5" fillId="0" borderId="30" xfId="0" applyFont="1" applyBorder="1" applyProtection="1"/>
    <xf numFmtId="0" fontId="5" fillId="0" borderId="31" xfId="0" applyFont="1" applyBorder="1" applyProtection="1"/>
    <xf numFmtId="0" fontId="5" fillId="0" borderId="0" xfId="0" applyFont="1" applyProtection="1"/>
    <xf numFmtId="0" fontId="3" fillId="0" borderId="32" xfId="0" applyFont="1" applyBorder="1" applyAlignment="1" applyProtection="1">
      <alignment horizontal="left"/>
    </xf>
    <xf numFmtId="0" fontId="3" fillId="0" borderId="0" xfId="0" applyFont="1" applyBorder="1" applyProtection="1"/>
    <xf numFmtId="0" fontId="5" fillId="0" borderId="0" xfId="0" applyFont="1" applyBorder="1" applyProtection="1"/>
    <xf numFmtId="0" fontId="5" fillId="0" borderId="33" xfId="0" applyFont="1" applyBorder="1" applyProtection="1"/>
    <xf numFmtId="0" fontId="5" fillId="0" borderId="32" xfId="0" applyFont="1" applyBorder="1" applyAlignment="1" applyProtection="1">
      <alignment vertical="center"/>
    </xf>
    <xf numFmtId="0" fontId="5" fillId="0" borderId="3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</xf>
    <xf numFmtId="0" fontId="5" fillId="0" borderId="34" xfId="0" applyFont="1" applyBorder="1" applyAlignment="1" applyProtection="1">
      <alignment horizontal="center"/>
    </xf>
    <xf numFmtId="0" fontId="5" fillId="0" borderId="35" xfId="0" applyFont="1" applyBorder="1" applyProtection="1"/>
    <xf numFmtId="49" fontId="5" fillId="0" borderId="35" xfId="0" applyNumberFormat="1" applyFont="1" applyFill="1" applyBorder="1" applyProtection="1"/>
    <xf numFmtId="49" fontId="5" fillId="0" borderId="36" xfId="0" applyNumberFormat="1" applyFont="1" applyFill="1" applyBorder="1" applyProtection="1"/>
    <xf numFmtId="0" fontId="5" fillId="0" borderId="0" xfId="0" applyFont="1" applyAlignment="1" applyProtection="1">
      <alignment horizontal="center"/>
    </xf>
    <xf numFmtId="0" fontId="5" fillId="0" borderId="29" xfId="0" applyFont="1" applyBorder="1" applyAlignment="1" applyProtection="1">
      <alignment horizontal="center"/>
    </xf>
    <xf numFmtId="0" fontId="10" fillId="2" borderId="37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5" fillId="0" borderId="32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33" xfId="0" applyFont="1" applyFill="1" applyBorder="1" applyProtection="1"/>
    <xf numFmtId="0" fontId="5" fillId="0" borderId="0" xfId="0" applyFont="1" applyFill="1" applyProtection="1"/>
    <xf numFmtId="0" fontId="11" fillId="0" borderId="32" xfId="0" applyFont="1" applyBorder="1" applyAlignment="1" applyProtection="1">
      <alignment horizontal="center"/>
    </xf>
    <xf numFmtId="0" fontId="13" fillId="0" borderId="0" xfId="0" applyFont="1" applyBorder="1" applyProtection="1"/>
    <xf numFmtId="0" fontId="11" fillId="0" borderId="0" xfId="0" applyFont="1" applyBorder="1" applyProtection="1"/>
    <xf numFmtId="0" fontId="12" fillId="0" borderId="0" xfId="0" applyFont="1" applyBorder="1" applyProtection="1"/>
    <xf numFmtId="0" fontId="12" fillId="0" borderId="32" xfId="0" applyFont="1" applyBorder="1" applyAlignment="1" applyProtection="1">
      <alignment horizontal="center"/>
    </xf>
    <xf numFmtId="0" fontId="5" fillId="0" borderId="36" xfId="0" applyFont="1" applyBorder="1" applyProtection="1"/>
    <xf numFmtId="0" fontId="5" fillId="0" borderId="0" xfId="4" applyFont="1" applyBorder="1" applyProtection="1"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3" fillId="0" borderId="0" xfId="4" applyNumberFormat="1" applyFont="1" applyBorder="1" applyAlignment="1" applyProtection="1">
      <alignment horizontal="left" vertical="center"/>
      <protection hidden="1"/>
    </xf>
    <xf numFmtId="0" fontId="3" fillId="0" borderId="0" xfId="4" applyFont="1" applyBorder="1" applyAlignment="1" applyProtection="1">
      <alignment horizontal="left" vertical="center"/>
      <protection hidden="1"/>
    </xf>
    <xf numFmtId="0" fontId="5" fillId="0" borderId="0" xfId="4" applyFont="1" applyBorder="1" applyAlignment="1" applyProtection="1">
      <alignment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0" fontId="5" fillId="0" borderId="0" xfId="4" applyNumberFormat="1" applyFont="1" applyBorder="1" applyAlignment="1" applyProtection="1">
      <alignment vertical="center"/>
      <protection hidden="1"/>
    </xf>
    <xf numFmtId="10" fontId="5" fillId="0" borderId="0" xfId="4" applyNumberFormat="1" applyFont="1" applyBorder="1" applyAlignment="1" applyProtection="1">
      <alignment vertical="center"/>
      <protection hidden="1"/>
    </xf>
    <xf numFmtId="166" fontId="5" fillId="0" borderId="0" xfId="4" applyNumberFormat="1" applyFont="1" applyBorder="1" applyAlignment="1" applyProtection="1">
      <alignment vertical="center"/>
      <protection hidden="1"/>
    </xf>
    <xf numFmtId="0" fontId="3" fillId="0" borderId="0" xfId="4" applyNumberFormat="1" applyFont="1" applyBorder="1" applyAlignment="1" applyProtection="1">
      <alignment horizontal="left" vertical="center"/>
      <protection hidden="1"/>
    </xf>
    <xf numFmtId="0" fontId="3" fillId="0" borderId="4" xfId="4" applyNumberFormat="1" applyFont="1" applyBorder="1" applyAlignment="1" applyProtection="1">
      <alignment vertical="center"/>
      <protection hidden="1"/>
    </xf>
    <xf numFmtId="0" fontId="3" fillId="0" borderId="0" xfId="4" applyNumberFormat="1" applyFont="1" applyBorder="1" applyAlignment="1" applyProtection="1">
      <alignment vertical="center"/>
      <protection hidden="1"/>
    </xf>
    <xf numFmtId="10" fontId="5" fillId="0" borderId="0" xfId="4" applyNumberFormat="1" applyFont="1" applyFill="1" applyBorder="1" applyAlignment="1" applyProtection="1">
      <alignment horizontal="center" vertical="center"/>
      <protection hidden="1"/>
    </xf>
    <xf numFmtId="0" fontId="5" fillId="0" borderId="0" xfId="4" applyFont="1" applyFill="1" applyBorder="1" applyAlignment="1" applyProtection="1">
      <alignment vertical="center"/>
      <protection hidden="1"/>
    </xf>
    <xf numFmtId="10" fontId="5" fillId="0" borderId="0" xfId="4" applyNumberFormat="1" applyFont="1" applyBorder="1" applyAlignment="1" applyProtection="1">
      <alignment horizontal="center" vertical="center"/>
      <protection hidden="1"/>
    </xf>
    <xf numFmtId="1" fontId="5" fillId="0" borderId="10" xfId="4" applyNumberFormat="1" applyFont="1" applyBorder="1" applyAlignment="1" applyProtection="1">
      <alignment horizontal="center" vertical="center" wrapText="1"/>
      <protection hidden="1"/>
    </xf>
    <xf numFmtId="0" fontId="5" fillId="0" borderId="11" xfId="4" applyNumberFormat="1" applyFont="1" applyBorder="1" applyAlignment="1" applyProtection="1">
      <alignment horizontal="left" vertical="center"/>
      <protection hidden="1"/>
    </xf>
    <xf numFmtId="10" fontId="5" fillId="0" borderId="12" xfId="4" applyNumberFormat="1" applyFont="1" applyBorder="1" applyAlignment="1" applyProtection="1">
      <alignment horizontal="centerContinuous" vertical="center"/>
      <protection hidden="1"/>
    </xf>
    <xf numFmtId="166" fontId="5" fillId="0" borderId="13" xfId="4" applyNumberFormat="1" applyFont="1" applyBorder="1" applyAlignment="1" applyProtection="1">
      <alignment horizontal="centerContinuous" vertical="center"/>
      <protection hidden="1"/>
    </xf>
    <xf numFmtId="1" fontId="5" fillId="0" borderId="14" xfId="4" applyNumberFormat="1" applyFont="1" applyBorder="1" applyAlignment="1" applyProtection="1">
      <alignment horizontal="center" vertical="center" wrapText="1"/>
      <protection hidden="1"/>
    </xf>
    <xf numFmtId="0" fontId="5" fillId="0" borderId="3" xfId="4" applyNumberFormat="1" applyFont="1" applyBorder="1" applyAlignment="1" applyProtection="1">
      <alignment horizontal="left" vertical="center"/>
      <protection hidden="1"/>
    </xf>
    <xf numFmtId="10" fontId="5" fillId="0" borderId="4" xfId="4" applyNumberFormat="1" applyFont="1" applyBorder="1" applyAlignment="1" applyProtection="1">
      <alignment horizontal="center" vertical="center"/>
      <protection hidden="1"/>
    </xf>
    <xf numFmtId="166" fontId="5" fillId="0" borderId="7" xfId="4" applyNumberFormat="1" applyFont="1" applyBorder="1" applyAlignment="1" applyProtection="1">
      <alignment horizontal="center" vertical="center"/>
      <protection hidden="1"/>
    </xf>
    <xf numFmtId="0" fontId="5" fillId="0" borderId="14" xfId="4" applyNumberFormat="1" applyFont="1" applyBorder="1" applyAlignment="1" applyProtection="1">
      <alignment horizontal="left" vertical="center"/>
      <protection hidden="1"/>
    </xf>
    <xf numFmtId="0" fontId="3" fillId="0" borderId="2" xfId="4" applyNumberFormat="1" applyFont="1" applyBorder="1" applyAlignment="1" applyProtection="1">
      <alignment horizontal="left" vertical="center"/>
      <protection hidden="1"/>
    </xf>
    <xf numFmtId="10" fontId="3" fillId="0" borderId="4" xfId="4" applyNumberFormat="1" applyFont="1" applyFill="1" applyBorder="1" applyAlignment="1" applyProtection="1">
      <alignment horizontal="right" vertical="center" shrinkToFit="1"/>
      <protection hidden="1"/>
    </xf>
    <xf numFmtId="0" fontId="5" fillId="0" borderId="0" xfId="4" applyNumberFormat="1" applyFont="1" applyBorder="1" applyAlignment="1" applyProtection="1">
      <alignment horizontal="left" vertical="center"/>
      <protection hidden="1"/>
    </xf>
    <xf numFmtId="0" fontId="3" fillId="0" borderId="6" xfId="4" applyNumberFormat="1" applyFont="1" applyFill="1" applyBorder="1" applyAlignment="1" applyProtection="1">
      <alignment horizontal="left" vertical="center"/>
      <protection hidden="1"/>
    </xf>
    <xf numFmtId="0" fontId="3" fillId="0" borderId="1" xfId="4" applyNumberFormat="1" applyFont="1" applyFill="1" applyBorder="1" applyAlignment="1" applyProtection="1">
      <alignment horizontal="left" vertical="center"/>
      <protection hidden="1"/>
    </xf>
    <xf numFmtId="0" fontId="3" fillId="0" borderId="2" xfId="4" applyNumberFormat="1" applyFont="1" applyFill="1" applyBorder="1" applyAlignment="1" applyProtection="1">
      <alignment horizontal="left" vertical="center"/>
      <protection hidden="1"/>
    </xf>
    <xf numFmtId="10" fontId="3" fillId="0" borderId="2" xfId="4" applyNumberFormat="1" applyFont="1" applyFill="1" applyBorder="1" applyAlignment="1" applyProtection="1">
      <alignment horizontal="right" vertical="center"/>
      <protection hidden="1"/>
    </xf>
    <xf numFmtId="166" fontId="3" fillId="0" borderId="15" xfId="4" applyNumberFormat="1" applyFont="1" applyFill="1" applyBorder="1" applyAlignment="1" applyProtection="1">
      <alignment horizontal="right" vertical="center"/>
      <protection hidden="1"/>
    </xf>
    <xf numFmtId="10" fontId="3" fillId="0" borderId="1" xfId="4" applyNumberFormat="1" applyFont="1" applyFill="1" applyBorder="1" applyAlignment="1" applyProtection="1">
      <alignment horizontal="right" vertical="center"/>
      <protection hidden="1"/>
    </xf>
    <xf numFmtId="0" fontId="5" fillId="0" borderId="6" xfId="4" applyNumberFormat="1" applyFont="1" applyFill="1" applyBorder="1" applyAlignment="1" applyProtection="1">
      <alignment horizontal="left" vertical="center"/>
      <protection hidden="1"/>
    </xf>
    <xf numFmtId="0" fontId="5" fillId="0" borderId="1" xfId="4" applyNumberFormat="1" applyFont="1" applyFill="1" applyBorder="1" applyAlignment="1" applyProtection="1">
      <alignment horizontal="left" vertical="center"/>
      <protection hidden="1"/>
    </xf>
    <xf numFmtId="0" fontId="5" fillId="0" borderId="3" xfId="4" applyNumberFormat="1" applyFont="1" applyFill="1" applyBorder="1" applyAlignment="1" applyProtection="1">
      <alignment horizontal="left" vertical="center"/>
      <protection hidden="1"/>
    </xf>
    <xf numFmtId="166" fontId="5" fillId="0" borderId="7" xfId="4" applyNumberFormat="1" applyFont="1" applyFill="1" applyBorder="1" applyAlignment="1" applyProtection="1">
      <alignment horizontal="right" vertical="center"/>
      <protection hidden="1"/>
    </xf>
    <xf numFmtId="0" fontId="5" fillId="0" borderId="16" xfId="4" applyNumberFormat="1" applyFont="1" applyFill="1" applyBorder="1" applyAlignment="1" applyProtection="1">
      <alignment horizontal="left" vertical="center"/>
      <protection hidden="1"/>
    </xf>
    <xf numFmtId="0" fontId="5" fillId="0" borderId="17" xfId="4" applyNumberFormat="1" applyFont="1" applyFill="1" applyBorder="1" applyAlignment="1" applyProtection="1">
      <alignment horizontal="left" vertical="center"/>
      <protection hidden="1"/>
    </xf>
    <xf numFmtId="0" fontId="3" fillId="0" borderId="16" xfId="4" applyNumberFormat="1" applyFont="1" applyFill="1" applyBorder="1" applyAlignment="1" applyProtection="1">
      <alignment horizontal="left" vertical="center"/>
      <protection hidden="1"/>
    </xf>
    <xf numFmtId="10" fontId="3" fillId="0" borderId="18" xfId="4" applyNumberFormat="1" applyFont="1" applyFill="1" applyBorder="1" applyAlignment="1" applyProtection="1">
      <alignment horizontal="right" vertical="center"/>
      <protection hidden="1"/>
    </xf>
    <xf numFmtId="166" fontId="3" fillId="0" borderId="19" xfId="4" applyNumberFormat="1" applyFont="1" applyFill="1" applyBorder="1" applyAlignment="1" applyProtection="1">
      <alignment horizontal="right" vertical="center"/>
      <protection hidden="1"/>
    </xf>
    <xf numFmtId="0" fontId="3" fillId="0" borderId="14" xfId="4" applyNumberFormat="1" applyFont="1" applyFill="1" applyBorder="1" applyAlignment="1" applyProtection="1">
      <alignment horizontal="left" vertical="center"/>
      <protection hidden="1"/>
    </xf>
    <xf numFmtId="0" fontId="5" fillId="0" borderId="20" xfId="4" applyNumberFormat="1" applyFont="1" applyFill="1" applyBorder="1" applyAlignment="1" applyProtection="1">
      <alignment horizontal="left" vertical="center"/>
      <protection hidden="1"/>
    </xf>
    <xf numFmtId="0" fontId="5" fillId="0" borderId="21" xfId="4" applyNumberFormat="1" applyFont="1" applyFill="1" applyBorder="1" applyAlignment="1" applyProtection="1">
      <alignment horizontal="left" vertical="center"/>
      <protection hidden="1"/>
    </xf>
    <xf numFmtId="0" fontId="5" fillId="0" borderId="14" xfId="4" applyNumberFormat="1" applyFont="1" applyFill="1" applyBorder="1" applyAlignment="1" applyProtection="1">
      <alignment horizontal="left" vertical="center"/>
      <protection hidden="1"/>
    </xf>
    <xf numFmtId="0" fontId="5" fillId="0" borderId="2" xfId="4" applyNumberFormat="1" applyFont="1" applyFill="1" applyBorder="1" applyAlignment="1" applyProtection="1">
      <alignment horizontal="left" vertical="center"/>
      <protection hidden="1"/>
    </xf>
    <xf numFmtId="166" fontId="5" fillId="0" borderId="15" xfId="4" applyNumberFormat="1" applyFont="1" applyFill="1" applyBorder="1" applyAlignment="1" applyProtection="1">
      <alignment horizontal="right" vertical="center"/>
      <protection hidden="1"/>
    </xf>
    <xf numFmtId="10" fontId="3" fillId="0" borderId="4" xfId="4" applyNumberFormat="1" applyFont="1" applyFill="1" applyBorder="1" applyAlignment="1" applyProtection="1">
      <alignment horizontal="right" vertical="center"/>
      <protection hidden="1"/>
    </xf>
    <xf numFmtId="166" fontId="3" fillId="0" borderId="7" xfId="4" applyNumberFormat="1" applyFont="1" applyFill="1" applyBorder="1" applyAlignment="1" applyProtection="1">
      <alignment horizontal="right" vertical="center"/>
      <protection hidden="1"/>
    </xf>
    <xf numFmtId="0" fontId="3" fillId="0" borderId="3" xfId="4" applyNumberFormat="1" applyFont="1" applyFill="1" applyBorder="1" applyAlignment="1" applyProtection="1">
      <alignment horizontal="left" vertical="center"/>
      <protection hidden="1"/>
    </xf>
    <xf numFmtId="0" fontId="3" fillId="0" borderId="22" xfId="4" applyNumberFormat="1" applyFont="1" applyFill="1" applyBorder="1" applyAlignment="1" applyProtection="1">
      <alignment horizontal="left" vertical="center"/>
      <protection hidden="1"/>
    </xf>
    <xf numFmtId="0" fontId="3" fillId="0" borderId="17" xfId="4" applyNumberFormat="1" applyFont="1" applyFill="1" applyBorder="1" applyAlignment="1" applyProtection="1">
      <alignment horizontal="left" vertical="center"/>
      <protection hidden="1"/>
    </xf>
    <xf numFmtId="10" fontId="5" fillId="0" borderId="2" xfId="4" applyNumberFormat="1" applyFont="1" applyFill="1" applyBorder="1" applyAlignment="1" applyProtection="1">
      <alignment horizontal="right" vertical="center"/>
      <protection hidden="1"/>
    </xf>
    <xf numFmtId="10" fontId="5" fillId="0" borderId="1" xfId="4" applyNumberFormat="1" applyFont="1" applyFill="1" applyBorder="1" applyAlignment="1" applyProtection="1">
      <alignment horizontal="right" vertical="center"/>
      <protection hidden="1"/>
    </xf>
    <xf numFmtId="10" fontId="5" fillId="0" borderId="1" xfId="3" applyNumberFormat="1" applyFont="1" applyFill="1" applyBorder="1" applyAlignment="1" applyProtection="1">
      <alignment horizontal="center" vertical="center"/>
      <protection hidden="1"/>
    </xf>
    <xf numFmtId="0" fontId="3" fillId="0" borderId="23" xfId="4" applyNumberFormat="1" applyFont="1" applyFill="1" applyBorder="1" applyAlignment="1" applyProtection="1">
      <alignment horizontal="left" vertical="center"/>
      <protection hidden="1"/>
    </xf>
    <xf numFmtId="0" fontId="3" fillId="0" borderId="24" xfId="4" applyNumberFormat="1" applyFont="1" applyFill="1" applyBorder="1" applyAlignment="1" applyProtection="1">
      <alignment horizontal="left" vertical="center"/>
      <protection hidden="1"/>
    </xf>
    <xf numFmtId="0" fontId="3" fillId="0" borderId="25" xfId="4" applyNumberFormat="1" applyFont="1" applyFill="1" applyBorder="1" applyAlignment="1" applyProtection="1">
      <alignment horizontal="left" vertical="center"/>
      <protection hidden="1"/>
    </xf>
    <xf numFmtId="1" fontId="5" fillId="0" borderId="0" xfId="4" applyNumberFormat="1" applyFont="1" applyBorder="1" applyAlignment="1" applyProtection="1">
      <alignment horizontal="left"/>
      <protection hidden="1"/>
    </xf>
    <xf numFmtId="1" fontId="5" fillId="0" borderId="0" xfId="4" applyNumberFormat="1" applyFont="1" applyBorder="1" applyAlignment="1" applyProtection="1">
      <alignment horizontal="center" vertical="center"/>
      <protection hidden="1"/>
    </xf>
    <xf numFmtId="1" fontId="3" fillId="0" borderId="4" xfId="4" applyNumberFormat="1" applyFont="1" applyBorder="1" applyAlignment="1" applyProtection="1">
      <alignment horizontal="center" vertical="center"/>
      <protection hidden="1"/>
    </xf>
    <xf numFmtId="49" fontId="5" fillId="3" borderId="1" xfId="0" applyNumberFormat="1" applyFont="1" applyFill="1" applyBorder="1" applyAlignment="1" applyProtection="1">
      <alignment vertical="center"/>
      <protection locked="0"/>
    </xf>
    <xf numFmtId="49" fontId="5" fillId="3" borderId="2" xfId="0" applyNumberFormat="1" applyFont="1" applyFill="1" applyBorder="1" applyAlignment="1" applyProtection="1">
      <alignment vertical="center"/>
      <protection locked="0"/>
    </xf>
    <xf numFmtId="49" fontId="5" fillId="3" borderId="26" xfId="0" applyNumberFormat="1" applyFont="1" applyFill="1" applyBorder="1" applyAlignment="1" applyProtection="1">
      <alignment vertical="center"/>
      <protection locked="0"/>
    </xf>
    <xf numFmtId="0" fontId="3" fillId="5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  <xf numFmtId="169" fontId="5" fillId="0" borderId="0" xfId="0" applyNumberFormat="1" applyFont="1" applyAlignment="1" applyProtection="1">
      <alignment vertical="center"/>
      <protection hidden="1"/>
    </xf>
    <xf numFmtId="0" fontId="3" fillId="5" borderId="1" xfId="0" applyFont="1" applyFill="1" applyBorder="1" applyAlignment="1" applyProtection="1">
      <alignment vertical="center"/>
      <protection hidden="1"/>
    </xf>
    <xf numFmtId="0" fontId="3" fillId="5" borderId="3" xfId="0" applyFont="1" applyFill="1" applyBorder="1" applyAlignment="1" applyProtection="1">
      <alignment vertical="center"/>
      <protection hidden="1"/>
    </xf>
    <xf numFmtId="169" fontId="5" fillId="7" borderId="4" xfId="0" applyNumberFormat="1" applyFont="1" applyFill="1" applyBorder="1" applyAlignment="1" applyProtection="1">
      <alignment vertical="center"/>
      <protection locked="0" hidden="1"/>
    </xf>
    <xf numFmtId="169" fontId="3" fillId="7" borderId="4" xfId="0" applyNumberFormat="1" applyFont="1" applyFill="1" applyBorder="1" applyAlignment="1" applyProtection="1">
      <alignment vertical="center"/>
      <protection locked="0" hidden="1"/>
    </xf>
    <xf numFmtId="10" fontId="5" fillId="7" borderId="4" xfId="4" applyNumberFormat="1" applyFont="1" applyFill="1" applyBorder="1" applyAlignment="1" applyProtection="1">
      <alignment horizontal="right" vertical="center"/>
      <protection locked="0" hidden="1"/>
    </xf>
    <xf numFmtId="10" fontId="5" fillId="7" borderId="18" xfId="4" applyNumberFormat="1" applyFont="1" applyFill="1" applyBorder="1" applyAlignment="1" applyProtection="1">
      <alignment horizontal="right" vertical="center"/>
      <protection locked="0" hidden="1"/>
    </xf>
    <xf numFmtId="0" fontId="5" fillId="7" borderId="5" xfId="4" applyNumberFormat="1" applyFont="1" applyFill="1" applyBorder="1" applyAlignment="1" applyProtection="1">
      <alignment horizontal="left" vertical="center"/>
      <protection locked="0" hidden="1"/>
    </xf>
    <xf numFmtId="0" fontId="5" fillId="7" borderId="4" xfId="4" applyNumberFormat="1" applyFont="1" applyFill="1" applyBorder="1" applyAlignment="1" applyProtection="1">
      <alignment horizontal="left" vertical="center"/>
      <protection locked="0" hidden="1"/>
    </xf>
    <xf numFmtId="166" fontId="3" fillId="7" borderId="7" xfId="4" applyNumberFormat="1" applyFont="1" applyFill="1" applyBorder="1" applyAlignment="1" applyProtection="1">
      <alignment horizontal="right" vertical="center"/>
      <protection locked="0" hidden="1"/>
    </xf>
    <xf numFmtId="10" fontId="3" fillId="7" borderId="4" xfId="4" applyNumberFormat="1" applyFont="1" applyFill="1" applyBorder="1" applyAlignment="1" applyProtection="1">
      <alignment horizontal="right" vertical="center"/>
      <protection locked="0"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vertical="center"/>
      <protection hidden="1"/>
    </xf>
    <xf numFmtId="170" fontId="17" fillId="0" borderId="0" xfId="98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right" vertical="center"/>
      <protection hidden="1"/>
    </xf>
    <xf numFmtId="170" fontId="17" fillId="3" borderId="1" xfId="98" applyNumberFormat="1" applyFont="1" applyFill="1" applyBorder="1" applyAlignment="1" applyProtection="1">
      <alignment vertical="center"/>
      <protection hidden="1"/>
    </xf>
    <xf numFmtId="167" fontId="18" fillId="0" borderId="0" xfId="0" applyNumberFormat="1" applyFont="1" applyFill="1" applyBorder="1" applyAlignment="1" applyProtection="1">
      <alignment vertical="center"/>
      <protection hidden="1"/>
    </xf>
    <xf numFmtId="170" fontId="18" fillId="0" borderId="0" xfId="98" applyNumberFormat="1" applyFont="1" applyFill="1" applyBorder="1" applyAlignment="1" applyProtection="1">
      <alignment horizontal="right" vertical="center"/>
      <protection hidden="1"/>
    </xf>
    <xf numFmtId="0" fontId="3" fillId="11" borderId="4" xfId="0" applyFont="1" applyFill="1" applyBorder="1" applyAlignment="1" applyProtection="1">
      <alignment horizontal="center" vertical="center" wrapText="1"/>
      <protection hidden="1"/>
    </xf>
    <xf numFmtId="0" fontId="3" fillId="6" borderId="0" xfId="0" applyFont="1" applyFill="1" applyBorder="1" applyAlignment="1" applyProtection="1">
      <alignment vertical="center"/>
      <protection hidden="1"/>
    </xf>
    <xf numFmtId="10" fontId="5" fillId="0" borderId="4" xfId="4" applyNumberFormat="1" applyFont="1" applyFill="1" applyBorder="1" applyAlignment="1" applyProtection="1">
      <alignment horizontal="right" vertical="center"/>
      <protection hidden="1"/>
    </xf>
    <xf numFmtId="169" fontId="5" fillId="9" borderId="4" xfId="0" applyNumberFormat="1" applyFont="1" applyFill="1" applyBorder="1" applyAlignment="1" applyProtection="1">
      <alignment horizontal="right" vertical="center"/>
      <protection hidden="1"/>
    </xf>
    <xf numFmtId="169" fontId="5" fillId="0" borderId="0" xfId="0" applyNumberFormat="1" applyFont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49" fontId="17" fillId="3" borderId="1" xfId="98" applyNumberFormat="1" applyFont="1" applyFill="1" applyBorder="1" applyAlignment="1" applyProtection="1">
      <alignment vertical="center"/>
      <protection hidden="1"/>
    </xf>
    <xf numFmtId="44" fontId="17" fillId="0" borderId="0" xfId="5" applyFont="1" applyFill="1" applyBorder="1" applyAlignment="1" applyProtection="1">
      <alignment vertical="center"/>
      <protection locked="0" hidden="1"/>
    </xf>
    <xf numFmtId="0" fontId="18" fillId="0" borderId="0" xfId="0" applyNumberFormat="1" applyFont="1" applyFill="1" applyBorder="1" applyAlignment="1" applyProtection="1">
      <alignment vertical="center"/>
      <protection locked="0"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5" fillId="6" borderId="0" xfId="0" applyFont="1" applyFill="1" applyBorder="1" applyAlignment="1" applyProtection="1">
      <alignment vertical="center"/>
      <protection hidden="1"/>
    </xf>
    <xf numFmtId="0" fontId="3" fillId="4" borderId="25" xfId="0" applyFont="1" applyFill="1" applyBorder="1" applyAlignment="1" applyProtection="1">
      <alignment horizontal="center" vertical="center"/>
      <protection hidden="1"/>
    </xf>
    <xf numFmtId="169" fontId="3" fillId="4" borderId="25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NumberFormat="1" applyFont="1" applyFill="1" applyBorder="1" applyAlignment="1" applyProtection="1">
      <alignment horizontal="left" vertical="center"/>
      <protection hidden="1"/>
    </xf>
    <xf numFmtId="0" fontId="22" fillId="0" borderId="0" xfId="0" applyNumberFormat="1" applyFont="1" applyFill="1" applyBorder="1" applyAlignment="1" applyProtection="1">
      <alignment horizontal="left" vertical="center"/>
      <protection hidden="1"/>
    </xf>
    <xf numFmtId="0" fontId="23" fillId="0" borderId="0" xfId="0" applyNumberFormat="1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10" fontId="5" fillId="0" borderId="4" xfId="4" applyNumberFormat="1" applyFont="1" applyFill="1" applyBorder="1" applyAlignment="1" applyProtection="1">
      <alignment horizontal="right" vertical="center"/>
      <protection locked="0" hidden="1"/>
    </xf>
    <xf numFmtId="0" fontId="26" fillId="0" borderId="0" xfId="4" applyFont="1" applyBorder="1" applyAlignment="1" applyProtection="1">
      <alignment vertical="center"/>
      <protection hidden="1"/>
    </xf>
    <xf numFmtId="166" fontId="3" fillId="0" borderId="4" xfId="4" applyNumberFormat="1" applyFont="1" applyFill="1" applyBorder="1" applyAlignment="1" applyProtection="1">
      <alignment horizontal="right" vertical="center"/>
      <protection hidden="1"/>
    </xf>
    <xf numFmtId="166" fontId="3" fillId="7" borderId="4" xfId="4" applyNumberFormat="1" applyFont="1" applyFill="1" applyBorder="1" applyAlignment="1" applyProtection="1">
      <alignment horizontal="right" vertical="center"/>
      <protection locked="0" hidden="1"/>
    </xf>
    <xf numFmtId="0" fontId="5" fillId="0" borderId="0" xfId="4" applyFont="1" applyBorder="1" applyAlignment="1" applyProtection="1">
      <alignment vertical="center"/>
      <protection locked="0" hidden="1"/>
    </xf>
    <xf numFmtId="10" fontId="5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5" fillId="0" borderId="15" xfId="3" applyNumberFormat="1" applyFont="1" applyFill="1" applyBorder="1" applyAlignment="1" applyProtection="1">
      <alignment horizontal="center" vertical="center"/>
      <protection locked="0" hidden="1"/>
    </xf>
    <xf numFmtId="10" fontId="5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3" fillId="7" borderId="8" xfId="4" applyNumberFormat="1" applyFont="1" applyFill="1" applyBorder="1" applyAlignment="1" applyProtection="1">
      <alignment horizontal="right" vertical="center"/>
      <protection locked="0" hidden="1"/>
    </xf>
    <xf numFmtId="166" fontId="3" fillId="7" borderId="9" xfId="4" applyNumberFormat="1" applyFont="1" applyFill="1" applyBorder="1" applyAlignment="1" applyProtection="1">
      <alignment horizontal="right" vertical="center"/>
      <protection locked="0"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1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44" fontId="28" fillId="0" borderId="0" xfId="5" applyFont="1" applyFill="1" applyBorder="1" applyAlignment="1" applyProtection="1">
      <alignment vertical="center"/>
      <protection locked="0" hidden="1"/>
    </xf>
    <xf numFmtId="170" fontId="28" fillId="0" borderId="0" xfId="98" applyNumberFormat="1" applyFont="1" applyFill="1" applyBorder="1" applyAlignment="1" applyProtection="1">
      <alignment vertical="center"/>
      <protection hidden="1"/>
    </xf>
    <xf numFmtId="164" fontId="29" fillId="12" borderId="4" xfId="0" applyNumberFormat="1" applyFont="1" applyFill="1" applyBorder="1" applyAlignment="1" applyProtection="1">
      <alignment horizontal="center" vertical="center" wrapText="1"/>
      <protection locked="0"/>
    </xf>
    <xf numFmtId="169" fontId="28" fillId="13" borderId="4" xfId="0" applyNumberFormat="1" applyFont="1" applyFill="1" applyBorder="1" applyAlignment="1" applyProtection="1">
      <alignment vertical="center"/>
      <protection locked="0" hidden="1"/>
    </xf>
    <xf numFmtId="0" fontId="19" fillId="0" borderId="0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49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vertical="center"/>
      <protection hidden="1"/>
    </xf>
    <xf numFmtId="164" fontId="22" fillId="13" borderId="4" xfId="98" applyFont="1" applyFill="1" applyBorder="1" applyAlignment="1" applyProtection="1">
      <alignment vertical="center"/>
      <protection hidden="1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44" fontId="28" fillId="13" borderId="4" xfId="5" applyFont="1" applyFill="1" applyBorder="1" applyAlignment="1" applyProtection="1">
      <alignment vertical="center"/>
      <protection hidden="1"/>
    </xf>
    <xf numFmtId="164" fontId="28" fillId="13" borderId="4" xfId="98" applyFont="1" applyFill="1" applyBorder="1" applyAlignment="1" applyProtection="1">
      <alignment vertical="center"/>
      <protection locked="0" hidden="1"/>
    </xf>
    <xf numFmtId="0" fontId="22" fillId="0" borderId="27" xfId="0" applyFont="1" applyBorder="1" applyAlignment="1">
      <alignment vertical="center"/>
    </xf>
    <xf numFmtId="0" fontId="20" fillId="8" borderId="1" xfId="0" applyNumberFormat="1" applyFont="1" applyFill="1" applyBorder="1" applyAlignment="1" applyProtection="1">
      <alignment vertical="center"/>
      <protection hidden="1"/>
    </xf>
    <xf numFmtId="0" fontId="20" fillId="8" borderId="2" xfId="0" applyNumberFormat="1" applyFont="1" applyFill="1" applyBorder="1" applyAlignment="1" applyProtection="1">
      <alignment vertical="center"/>
      <protection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98" applyFont="1" applyFill="1" applyBorder="1" applyAlignment="1" applyProtection="1">
      <alignment vertical="center"/>
      <protection hidden="1"/>
    </xf>
    <xf numFmtId="4" fontId="20" fillId="8" borderId="2" xfId="0" applyNumberFormat="1" applyFont="1" applyFill="1" applyBorder="1" applyAlignment="1" applyProtection="1">
      <alignment vertical="center"/>
      <protection hidden="1"/>
    </xf>
    <xf numFmtId="44" fontId="20" fillId="8" borderId="2" xfId="5" applyFont="1" applyFill="1" applyBorder="1" applyAlignment="1" applyProtection="1">
      <alignment vertical="center"/>
      <protection hidden="1"/>
    </xf>
    <xf numFmtId="44" fontId="20" fillId="8" borderId="3" xfId="5" applyFont="1" applyFill="1" applyBorder="1" applyAlignment="1" applyProtection="1">
      <alignment vertical="center"/>
      <protection locked="0" hidden="1"/>
    </xf>
    <xf numFmtId="164" fontId="20" fillId="10" borderId="40" xfId="98" applyFont="1" applyFill="1" applyBorder="1" applyAlignment="1" applyProtection="1">
      <alignment horizontal="center" vertical="center"/>
    </xf>
    <xf numFmtId="164" fontId="20" fillId="10" borderId="41" xfId="98" applyFont="1" applyFill="1" applyBorder="1" applyAlignment="1" applyProtection="1">
      <alignment horizontal="center" vertical="center"/>
      <protection hidden="1"/>
    </xf>
    <xf numFmtId="170" fontId="31" fillId="10" borderId="41" xfId="98" applyNumberFormat="1" applyFont="1" applyFill="1" applyBorder="1" applyAlignment="1" applyProtection="1">
      <alignment horizontal="center" vertical="center" wrapText="1"/>
    </xf>
    <xf numFmtId="164" fontId="20" fillId="10" borderId="41" xfId="98" applyFont="1" applyFill="1" applyBorder="1" applyAlignment="1" applyProtection="1">
      <alignment horizontal="center" vertical="center" wrapText="1"/>
    </xf>
    <xf numFmtId="164" fontId="20" fillId="10" borderId="41" xfId="98" applyFont="1" applyFill="1" applyBorder="1" applyAlignment="1" applyProtection="1">
      <alignment horizontal="center" vertical="center" wrapText="1"/>
      <protection hidden="1"/>
    </xf>
    <xf numFmtId="164" fontId="20" fillId="10" borderId="42" xfId="98" applyFont="1" applyFill="1" applyBorder="1" applyAlignment="1" applyProtection="1">
      <alignment horizontal="center" vertical="center"/>
      <protection locked="0" hidden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vertical="center"/>
    </xf>
    <xf numFmtId="164" fontId="22" fillId="6" borderId="4" xfId="98" applyFont="1" applyFill="1" applyBorder="1" applyAlignment="1" applyProtection="1">
      <alignment vertical="center"/>
      <protection hidden="1"/>
    </xf>
    <xf numFmtId="170" fontId="22" fillId="3" borderId="1" xfId="98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  <protection hidden="1"/>
    </xf>
    <xf numFmtId="49" fontId="22" fillId="3" borderId="1" xfId="98" applyNumberFormat="1" applyFont="1" applyFill="1" applyBorder="1" applyAlignment="1" applyProtection="1">
      <alignment vertical="center"/>
      <protection hidden="1"/>
    </xf>
    <xf numFmtId="0" fontId="30" fillId="0" borderId="21" xfId="0" applyFont="1" applyBorder="1" applyAlignment="1">
      <alignment vertical="center"/>
    </xf>
    <xf numFmtId="164" fontId="22" fillId="15" borderId="21" xfId="0" applyNumberFormat="1" applyFont="1" applyFill="1" applyBorder="1" applyAlignment="1" applyProtection="1">
      <alignment vertical="center"/>
      <protection hidden="1"/>
    </xf>
    <xf numFmtId="164" fontId="29" fillId="12" borderId="21" xfId="0" applyNumberFormat="1" applyFont="1" applyFill="1" applyBorder="1" applyAlignment="1" applyProtection="1">
      <alignment horizontal="center" vertical="center" wrapText="1"/>
      <protection locked="0"/>
    </xf>
    <xf numFmtId="164" fontId="28" fillId="16" borderId="21" xfId="0" applyNumberFormat="1" applyFont="1" applyFill="1" applyBorder="1" applyAlignment="1" applyProtection="1">
      <alignment vertical="center"/>
      <protection locked="0" hidden="1"/>
    </xf>
    <xf numFmtId="44" fontId="28" fillId="16" borderId="21" xfId="0" applyNumberFormat="1" applyFont="1" applyFill="1" applyBorder="1" applyAlignment="1" applyProtection="1">
      <alignment vertical="center"/>
      <protection hidden="1"/>
    </xf>
    <xf numFmtId="169" fontId="28" fillId="16" borderId="21" xfId="0" applyNumberFormat="1" applyFont="1" applyFill="1" applyBorder="1" applyAlignment="1" applyProtection="1">
      <alignment vertical="center"/>
      <protection locked="0" hidden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4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20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10" fontId="5" fillId="7" borderId="1" xfId="4" applyNumberFormat="1" applyFont="1" applyFill="1" applyBorder="1" applyAlignment="1" applyProtection="1">
      <alignment horizontal="center" vertical="center"/>
      <protection locked="0" hidden="1"/>
    </xf>
    <xf numFmtId="10" fontId="5" fillId="7" borderId="3" xfId="4" applyNumberFormat="1" applyFont="1" applyFill="1" applyBorder="1" applyAlignment="1" applyProtection="1">
      <alignment horizontal="center" vertical="center"/>
      <protection locked="0" hidden="1"/>
    </xf>
    <xf numFmtId="10" fontId="3" fillId="0" borderId="1" xfId="4" applyNumberFormat="1" applyFont="1" applyFill="1" applyBorder="1" applyAlignment="1" applyProtection="1">
      <alignment horizontal="center" vertical="center"/>
      <protection hidden="1"/>
    </xf>
    <xf numFmtId="10" fontId="3" fillId="0" borderId="15" xfId="4" applyNumberFormat="1" applyFont="1" applyFill="1" applyBorder="1" applyAlignment="1" applyProtection="1">
      <alignment horizontal="center" vertical="center"/>
      <protection hidden="1"/>
    </xf>
    <xf numFmtId="0" fontId="30" fillId="14" borderId="1" xfId="0" applyFont="1" applyFill="1" applyBorder="1" applyAlignment="1">
      <alignment horizontal="center" vertical="center"/>
    </xf>
    <xf numFmtId="0" fontId="30" fillId="14" borderId="2" xfId="0" applyFont="1" applyFill="1" applyBorder="1" applyAlignment="1">
      <alignment horizontal="center" vertical="center"/>
    </xf>
    <xf numFmtId="0" fontId="30" fillId="14" borderId="43" xfId="0" applyFont="1" applyFill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30" fillId="8" borderId="20" xfId="0" applyFont="1" applyFill="1" applyBorder="1" applyAlignment="1">
      <alignment horizontal="center" vertical="center"/>
    </xf>
    <xf numFmtId="0" fontId="30" fillId="8" borderId="39" xfId="0" applyFont="1" applyFill="1" applyBorder="1" applyAlignment="1">
      <alignment horizontal="center" vertical="center"/>
    </xf>
    <xf numFmtId="0" fontId="30" fillId="8" borderId="21" xfId="0" applyFont="1" applyFill="1" applyBorder="1" applyAlignment="1">
      <alignment horizontal="center" vertical="center"/>
    </xf>
    <xf numFmtId="0" fontId="3" fillId="4" borderId="18" xfId="0" applyFont="1" applyFill="1" applyBorder="1" applyAlignment="1" applyProtection="1">
      <alignment vertical="center"/>
      <protection hidden="1"/>
    </xf>
    <xf numFmtId="0" fontId="3" fillId="4" borderId="28" xfId="0" applyFont="1" applyFill="1" applyBorder="1" applyAlignment="1" applyProtection="1">
      <alignment vertical="center"/>
      <protection hidden="1"/>
    </xf>
    <xf numFmtId="0" fontId="3" fillId="4" borderId="27" xfId="0" applyFont="1" applyFill="1" applyBorder="1" applyAlignment="1" applyProtection="1">
      <alignment vertical="center"/>
      <protection hidden="1"/>
    </xf>
    <xf numFmtId="169" fontId="7" fillId="4" borderId="4" xfId="0" applyNumberFormat="1" applyFont="1" applyFill="1" applyBorder="1" applyAlignment="1" applyProtection="1">
      <alignment vertical="center"/>
      <protection hidden="1"/>
    </xf>
    <xf numFmtId="0" fontId="3" fillId="5" borderId="38" xfId="0" applyFont="1" applyFill="1" applyBorder="1" applyAlignment="1" applyProtection="1">
      <alignment vertical="center"/>
      <protection hidden="1"/>
    </xf>
    <xf numFmtId="0" fontId="3" fillId="5" borderId="27" xfId="0" applyFont="1" applyFill="1" applyBorder="1" applyAlignment="1" applyProtection="1">
      <alignment vertical="center"/>
      <protection hidden="1"/>
    </xf>
    <xf numFmtId="169" fontId="3" fillId="6" borderId="4" xfId="0" applyNumberFormat="1" applyFont="1" applyFill="1" applyBorder="1" applyAlignment="1" applyProtection="1">
      <alignment vertical="center"/>
      <protection hidden="1"/>
    </xf>
    <xf numFmtId="168" fontId="3" fillId="5" borderId="18" xfId="0" applyNumberFormat="1" applyFont="1" applyFill="1" applyBorder="1" applyAlignment="1" applyProtection="1">
      <alignment vertical="center"/>
      <protection hidden="1"/>
    </xf>
    <xf numFmtId="168" fontId="3" fillId="5" borderId="27" xfId="0" applyNumberFormat="1" applyFont="1" applyFill="1" applyBorder="1" applyAlignment="1" applyProtection="1">
      <alignment vertical="center"/>
      <protection hidden="1"/>
    </xf>
  </cellXfs>
  <cellStyles count="299"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Euro" xfId="1" xr:uid="{00000000-0005-0000-0000-000093000000}"/>
    <cellStyle name="fnRegressQ" xfId="2" xr:uid="{00000000-0005-0000-0000-000094000000}"/>
    <cellStyle name="Komma" xfId="98" builtinId="3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Prozent" xfId="3" builtinId="5"/>
    <cellStyle name="Standard" xfId="0" builtinId="0"/>
    <cellStyle name="Standard 7" xfId="4" xr:uid="{00000000-0005-0000-0000-000029010000}"/>
    <cellStyle name="Währung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34"/>
  <sheetViews>
    <sheetView showGridLines="0" view="pageLayout" workbookViewId="0">
      <selection activeCell="A36" sqref="A36:XFD48"/>
    </sheetView>
  </sheetViews>
  <sheetFormatPr baseColWidth="10" defaultColWidth="11.28515625" defaultRowHeight="12.75" x14ac:dyDescent="0.2"/>
  <cols>
    <col min="1" max="1" width="5.7109375" style="21" customWidth="1"/>
    <col min="2" max="2" width="22.140625" style="9" customWidth="1"/>
    <col min="3" max="16384" width="11.28515625" style="9"/>
  </cols>
  <sheetData>
    <row r="1" spans="1:7" x14ac:dyDescent="0.2">
      <c r="A1" s="5" t="s">
        <v>86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87</v>
      </c>
      <c r="C3" s="98"/>
      <c r="D3" s="99"/>
      <c r="E3" s="99"/>
      <c r="F3" s="99"/>
      <c r="G3" s="100"/>
    </row>
    <row r="4" spans="1:7" x14ac:dyDescent="0.2">
      <c r="A4" s="14"/>
      <c r="B4" s="3" t="s">
        <v>88</v>
      </c>
      <c r="C4" s="98"/>
      <c r="D4" s="99"/>
      <c r="E4" s="99"/>
      <c r="F4" s="99"/>
      <c r="G4" s="100"/>
    </row>
    <row r="5" spans="1:7" x14ac:dyDescent="0.2">
      <c r="A5" s="14"/>
      <c r="B5" s="3" t="s">
        <v>89</v>
      </c>
      <c r="C5" s="98"/>
      <c r="D5" s="99"/>
      <c r="E5" s="99"/>
      <c r="F5" s="99"/>
      <c r="G5" s="100"/>
    </row>
    <row r="6" spans="1:7" x14ac:dyDescent="0.2">
      <c r="A6" s="14"/>
      <c r="B6" s="4" t="s">
        <v>3</v>
      </c>
      <c r="C6" s="98"/>
      <c r="D6" s="99"/>
      <c r="E6" s="99"/>
      <c r="F6" s="99"/>
      <c r="G6" s="100"/>
    </row>
    <row r="7" spans="1:7" x14ac:dyDescent="0.2">
      <c r="A7" s="14"/>
      <c r="B7" s="4" t="s">
        <v>90</v>
      </c>
      <c r="C7" s="98"/>
      <c r="D7" s="99"/>
      <c r="E7" s="99"/>
      <c r="F7" s="99"/>
      <c r="G7" s="100"/>
    </row>
    <row r="8" spans="1:7" x14ac:dyDescent="0.2">
      <c r="A8" s="15"/>
      <c r="B8" s="16" t="s">
        <v>91</v>
      </c>
      <c r="C8" s="98"/>
      <c r="D8" s="99"/>
      <c r="E8" s="99"/>
      <c r="F8" s="99"/>
      <c r="G8" s="100"/>
    </row>
    <row r="9" spans="1:7" x14ac:dyDescent="0.2">
      <c r="A9" s="15"/>
      <c r="B9" s="16" t="s">
        <v>92</v>
      </c>
      <c r="C9" s="98"/>
      <c r="D9" s="99"/>
      <c r="E9" s="99"/>
      <c r="F9" s="99"/>
      <c r="G9" s="10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93</v>
      </c>
      <c r="B13" s="24" t="s">
        <v>94</v>
      </c>
      <c r="C13" s="207" t="s">
        <v>95</v>
      </c>
      <c r="D13" s="208"/>
      <c r="E13" s="208"/>
      <c r="F13" s="209"/>
      <c r="G13" s="13"/>
    </row>
    <row r="14" spans="1:7" s="29" customFormat="1" x14ac:dyDescent="0.2">
      <c r="A14" s="25"/>
      <c r="B14" s="26"/>
      <c r="C14" s="27"/>
      <c r="D14" s="27"/>
      <c r="E14" s="27"/>
      <c r="F14" s="27"/>
      <c r="G14" s="28"/>
    </row>
    <row r="15" spans="1:7" x14ac:dyDescent="0.2">
      <c r="A15" s="15" t="s">
        <v>96</v>
      </c>
      <c r="B15" s="12" t="s">
        <v>125</v>
      </c>
      <c r="C15" s="12" t="s">
        <v>101</v>
      </c>
      <c r="D15" s="12"/>
      <c r="E15" s="12"/>
      <c r="F15" s="12"/>
      <c r="G15" s="13"/>
    </row>
    <row r="16" spans="1:7" x14ac:dyDescent="0.2">
      <c r="A16" s="15"/>
      <c r="B16" s="12"/>
      <c r="C16" s="12" t="s">
        <v>128</v>
      </c>
      <c r="D16" s="12"/>
      <c r="E16" s="12"/>
      <c r="F16" s="12"/>
      <c r="G16" s="13"/>
    </row>
    <row r="17" spans="1:7" x14ac:dyDescent="0.2">
      <c r="A17" s="15"/>
      <c r="B17" s="12"/>
      <c r="C17" s="12"/>
      <c r="D17" s="12"/>
      <c r="E17" s="12"/>
      <c r="F17" s="12"/>
      <c r="G17" s="13"/>
    </row>
    <row r="18" spans="1:7" x14ac:dyDescent="0.2">
      <c r="A18" s="15" t="s">
        <v>97</v>
      </c>
      <c r="B18" s="12" t="s">
        <v>133</v>
      </c>
      <c r="C18" s="12" t="s">
        <v>129</v>
      </c>
      <c r="D18" s="12"/>
      <c r="E18" s="12"/>
      <c r="F18" s="12"/>
      <c r="G18" s="13"/>
    </row>
    <row r="19" spans="1:7" x14ac:dyDescent="0.2">
      <c r="A19" s="15"/>
      <c r="B19" s="12"/>
      <c r="C19" s="12" t="s">
        <v>140</v>
      </c>
      <c r="D19" s="12"/>
      <c r="E19" s="12"/>
      <c r="F19" s="12"/>
      <c r="G19" s="13"/>
    </row>
    <row r="20" spans="1:7" x14ac:dyDescent="0.2">
      <c r="A20" s="15"/>
      <c r="B20" s="12"/>
      <c r="C20" s="12"/>
      <c r="D20" s="12"/>
      <c r="E20" s="12"/>
      <c r="F20" s="12"/>
      <c r="G20" s="13"/>
    </row>
    <row r="21" spans="1:7" x14ac:dyDescent="0.2">
      <c r="A21" s="15"/>
      <c r="B21" s="12"/>
      <c r="C21" s="12"/>
      <c r="D21" s="12"/>
      <c r="E21" s="12"/>
      <c r="F21" s="12"/>
      <c r="G21" s="13"/>
    </row>
    <row r="22" spans="1:7" x14ac:dyDescent="0.2">
      <c r="A22" s="15" t="s">
        <v>98</v>
      </c>
      <c r="B22" s="12" t="s">
        <v>127</v>
      </c>
      <c r="C22" s="12" t="s">
        <v>134</v>
      </c>
      <c r="D22" s="12"/>
      <c r="E22" s="12"/>
      <c r="F22" s="12"/>
      <c r="G22" s="13"/>
    </row>
    <row r="23" spans="1:7" x14ac:dyDescent="0.2">
      <c r="A23" s="15"/>
      <c r="B23" s="12"/>
      <c r="C23" s="12"/>
      <c r="D23" s="12"/>
      <c r="E23" s="12"/>
      <c r="F23" s="12"/>
      <c r="G23" s="13"/>
    </row>
    <row r="24" spans="1:7" x14ac:dyDescent="0.2">
      <c r="A24" s="15"/>
      <c r="B24" s="12"/>
      <c r="C24" s="12"/>
      <c r="D24" s="12"/>
      <c r="E24" s="12"/>
      <c r="F24" s="12"/>
      <c r="G24" s="13"/>
    </row>
    <row r="25" spans="1:7" x14ac:dyDescent="0.2">
      <c r="A25" s="30" t="s">
        <v>99</v>
      </c>
      <c r="B25" s="31" t="s">
        <v>112</v>
      </c>
      <c r="C25" s="31" t="s">
        <v>108</v>
      </c>
      <c r="D25" s="12"/>
      <c r="E25" s="12"/>
      <c r="F25" s="12"/>
      <c r="G25" s="13"/>
    </row>
    <row r="26" spans="1:7" x14ac:dyDescent="0.2">
      <c r="A26" s="30"/>
      <c r="B26" s="32"/>
      <c r="C26" s="31" t="s">
        <v>110</v>
      </c>
      <c r="D26" s="12"/>
      <c r="E26" s="12"/>
      <c r="F26" s="12"/>
      <c r="G26" s="13"/>
    </row>
    <row r="27" spans="1:7" x14ac:dyDescent="0.2">
      <c r="A27" s="30"/>
      <c r="B27" s="32"/>
      <c r="C27" s="31" t="s">
        <v>109</v>
      </c>
      <c r="D27" s="12"/>
      <c r="E27" s="12"/>
      <c r="F27" s="12"/>
      <c r="G27" s="13"/>
    </row>
    <row r="28" spans="1:7" x14ac:dyDescent="0.2">
      <c r="A28" s="30"/>
      <c r="B28" s="32"/>
      <c r="C28" s="31"/>
      <c r="D28" s="12"/>
      <c r="E28" s="12"/>
      <c r="F28" s="12"/>
      <c r="G28" s="13"/>
    </row>
    <row r="29" spans="1:7" x14ac:dyDescent="0.2">
      <c r="A29" s="30" t="s">
        <v>100</v>
      </c>
      <c r="B29" s="31" t="s">
        <v>104</v>
      </c>
      <c r="C29" s="31" t="s">
        <v>124</v>
      </c>
      <c r="D29" s="12"/>
      <c r="E29" s="12"/>
      <c r="F29" s="12"/>
      <c r="G29" s="13"/>
    </row>
    <row r="30" spans="1:7" x14ac:dyDescent="0.2">
      <c r="A30" s="34"/>
      <c r="B30" s="33"/>
      <c r="C30" s="31" t="s">
        <v>105</v>
      </c>
      <c r="D30" s="12"/>
      <c r="E30" s="12"/>
      <c r="F30" s="12"/>
      <c r="G30" s="13"/>
    </row>
    <row r="31" spans="1:7" x14ac:dyDescent="0.2">
      <c r="A31" s="34"/>
      <c r="B31" s="33"/>
      <c r="C31" s="31" t="s">
        <v>106</v>
      </c>
      <c r="D31" s="12"/>
      <c r="E31" s="12"/>
      <c r="F31" s="12"/>
      <c r="G31" s="13"/>
    </row>
    <row r="32" spans="1:7" x14ac:dyDescent="0.2">
      <c r="A32" s="34"/>
      <c r="B32" s="33"/>
      <c r="C32" s="31" t="s">
        <v>107</v>
      </c>
      <c r="D32" s="12"/>
      <c r="E32" s="12"/>
      <c r="F32" s="12"/>
      <c r="G32" s="13"/>
    </row>
    <row r="33" spans="1:7" x14ac:dyDescent="0.2">
      <c r="A33" s="34"/>
      <c r="B33" s="33"/>
      <c r="C33" s="31"/>
      <c r="D33" s="12"/>
      <c r="E33" s="12"/>
      <c r="F33" s="12"/>
      <c r="G33" s="13"/>
    </row>
    <row r="34" spans="1:7" ht="13.5" thickBot="1" x14ac:dyDescent="0.25">
      <c r="A34" s="17"/>
      <c r="B34" s="18"/>
      <c r="C34" s="18"/>
      <c r="D34" s="18"/>
      <c r="E34" s="18"/>
      <c r="F34" s="18"/>
      <c r="G34" s="35"/>
    </row>
  </sheetData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&amp;L&amp;A&amp;C&amp;Pvon&amp;N&amp;R&amp;D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showGridLines="0" showZeros="0" showOutlineSymbols="0" view="pageLayout" topLeftCell="A28" workbookViewId="0">
      <selection activeCell="B41" sqref="B41"/>
    </sheetView>
  </sheetViews>
  <sheetFormatPr baseColWidth="10" defaultColWidth="11.42578125" defaultRowHeight="15" customHeight="1" x14ac:dyDescent="0.2"/>
  <cols>
    <col min="1" max="1" width="5.7109375" style="96" customWidth="1"/>
    <col min="2" max="2" width="14" style="42" customWidth="1"/>
    <col min="3" max="3" width="40.28515625" style="42" customWidth="1"/>
    <col min="4" max="4" width="11.42578125" style="43"/>
    <col min="5" max="5" width="11.42578125" style="44"/>
    <col min="6" max="6" width="3.42578125" style="40" customWidth="1"/>
    <col min="7" max="16384" width="11.42578125" style="40"/>
  </cols>
  <sheetData>
    <row r="1" spans="1:8" x14ac:dyDescent="0.2">
      <c r="A1" s="36"/>
      <c r="B1" s="37"/>
      <c r="C1" s="37"/>
      <c r="D1" s="38"/>
      <c r="E1" s="39"/>
      <c r="F1" s="39"/>
    </row>
    <row r="2" spans="1:8" ht="15" customHeight="1" x14ac:dyDescent="0.2">
      <c r="A2" s="41"/>
    </row>
    <row r="3" spans="1:8" ht="15" customHeight="1" x14ac:dyDescent="0.2">
      <c r="A3" s="45"/>
      <c r="C3" s="46" t="s">
        <v>5</v>
      </c>
      <c r="D3" s="210"/>
      <c r="E3" s="211"/>
    </row>
    <row r="4" spans="1:8" ht="15" customHeight="1" x14ac:dyDescent="0.2">
      <c r="A4" s="45"/>
      <c r="C4" s="47"/>
      <c r="D4" s="48"/>
      <c r="E4" s="49"/>
    </row>
    <row r="5" spans="1:8" ht="15" customHeight="1" x14ac:dyDescent="0.2">
      <c r="A5" s="45" t="s">
        <v>145</v>
      </c>
      <c r="C5" s="47"/>
      <c r="D5" s="48"/>
      <c r="E5" s="49"/>
    </row>
    <row r="6" spans="1:8" ht="15" customHeight="1" x14ac:dyDescent="0.2">
      <c r="A6" s="45"/>
      <c r="D6" s="50"/>
      <c r="E6" s="40"/>
    </row>
    <row r="7" spans="1:8" ht="15" customHeight="1" thickBot="1" x14ac:dyDescent="0.25">
      <c r="A7" s="41"/>
      <c r="D7" s="50"/>
      <c r="E7" s="40"/>
    </row>
    <row r="8" spans="1:8" s="39" customFormat="1" ht="15" customHeight="1" thickTop="1" x14ac:dyDescent="0.2">
      <c r="A8" s="51"/>
      <c r="B8" s="52" t="s">
        <v>6</v>
      </c>
      <c r="C8" s="114"/>
      <c r="D8" s="53" t="s">
        <v>114</v>
      </c>
      <c r="E8" s="54"/>
      <c r="G8" s="53" t="s">
        <v>115</v>
      </c>
      <c r="H8" s="54"/>
    </row>
    <row r="9" spans="1:8" s="39" customFormat="1" ht="15" customHeight="1" x14ac:dyDescent="0.2">
      <c r="A9" s="55"/>
      <c r="B9" s="56" t="s">
        <v>7</v>
      </c>
      <c r="C9" s="115"/>
      <c r="D9" s="57" t="s">
        <v>8</v>
      </c>
      <c r="E9" s="58" t="s">
        <v>9</v>
      </c>
      <c r="G9" s="57" t="s">
        <v>8</v>
      </c>
      <c r="H9" s="58" t="s">
        <v>9</v>
      </c>
    </row>
    <row r="10" spans="1:8" s="62" customFormat="1" ht="20.100000000000001" customHeight="1" x14ac:dyDescent="0.2">
      <c r="A10" s="59"/>
      <c r="B10" s="60" t="s">
        <v>116</v>
      </c>
      <c r="C10" s="56"/>
      <c r="D10" s="61">
        <v>1</v>
      </c>
      <c r="E10" s="116"/>
      <c r="G10" s="61">
        <v>1</v>
      </c>
      <c r="H10" s="116"/>
    </row>
    <row r="11" spans="1:8" ht="15" customHeight="1" x14ac:dyDescent="0.2">
      <c r="A11" s="63" t="s">
        <v>10</v>
      </c>
      <c r="B11" s="64" t="s">
        <v>11</v>
      </c>
      <c r="C11" s="65"/>
      <c r="D11" s="66"/>
      <c r="E11" s="67"/>
      <c r="G11" s="68"/>
      <c r="H11" s="67"/>
    </row>
    <row r="12" spans="1:8" ht="15" customHeight="1" x14ac:dyDescent="0.2">
      <c r="A12" s="63" t="s">
        <v>12</v>
      </c>
      <c r="B12" s="64" t="s">
        <v>13</v>
      </c>
      <c r="C12" s="65"/>
      <c r="D12" s="66"/>
      <c r="E12" s="67"/>
      <c r="G12" s="68"/>
      <c r="H12" s="67"/>
    </row>
    <row r="13" spans="1:8" ht="12.75" x14ac:dyDescent="0.2">
      <c r="A13" s="69" t="s">
        <v>14</v>
      </c>
      <c r="B13" s="70" t="s">
        <v>15</v>
      </c>
      <c r="C13" s="71"/>
      <c r="D13" s="112"/>
      <c r="E13" s="72">
        <f>D13*$E$10</f>
        <v>0</v>
      </c>
      <c r="G13" s="112"/>
      <c r="H13" s="72">
        <f>G13*$H$10</f>
        <v>0</v>
      </c>
    </row>
    <row r="14" spans="1:8" ht="12.75" x14ac:dyDescent="0.2">
      <c r="A14" s="69" t="s">
        <v>16</v>
      </c>
      <c r="B14" s="70" t="s">
        <v>17</v>
      </c>
      <c r="C14" s="71"/>
      <c r="D14" s="112"/>
      <c r="E14" s="72">
        <f>D14*$E$10</f>
        <v>0</v>
      </c>
      <c r="G14" s="112"/>
      <c r="H14" s="72">
        <f>G14*$H$10</f>
        <v>0</v>
      </c>
    </row>
    <row r="15" spans="1:8" ht="12.75" x14ac:dyDescent="0.2">
      <c r="A15" s="69" t="s">
        <v>18</v>
      </c>
      <c r="B15" s="70" t="s">
        <v>19</v>
      </c>
      <c r="C15" s="71"/>
      <c r="D15" s="112"/>
      <c r="E15" s="72">
        <f>D15*$E$10</f>
        <v>0</v>
      </c>
      <c r="G15" s="127"/>
      <c r="H15" s="72"/>
    </row>
    <row r="16" spans="1:8" ht="12.75" x14ac:dyDescent="0.2">
      <c r="A16" s="69" t="s">
        <v>20</v>
      </c>
      <c r="B16" s="70" t="s">
        <v>21</v>
      </c>
      <c r="C16" s="71"/>
      <c r="D16" s="112"/>
      <c r="E16" s="72">
        <f>D16*$E$10</f>
        <v>0</v>
      </c>
      <c r="G16" s="127"/>
      <c r="H16" s="72"/>
    </row>
    <row r="17" spans="1:8" ht="14.1" customHeight="1" x14ac:dyDescent="0.2">
      <c r="A17" s="69" t="s">
        <v>113</v>
      </c>
      <c r="B17" s="73" t="s">
        <v>117</v>
      </c>
      <c r="C17" s="74"/>
      <c r="D17" s="113"/>
      <c r="E17" s="72">
        <f>D17*$E$10</f>
        <v>0</v>
      </c>
      <c r="G17" s="113"/>
      <c r="H17" s="72">
        <f>G17*$H$10</f>
        <v>0</v>
      </c>
    </row>
    <row r="18" spans="1:8" ht="15" customHeight="1" x14ac:dyDescent="0.2">
      <c r="A18" s="69"/>
      <c r="B18" s="75" t="s">
        <v>22</v>
      </c>
      <c r="C18" s="74"/>
      <c r="D18" s="76">
        <f>SUM(D13:D17)</f>
        <v>0</v>
      </c>
      <c r="E18" s="77">
        <f>SUM(E13:E17)</f>
        <v>0</v>
      </c>
      <c r="G18" s="76">
        <f>SUM(G13:G17)</f>
        <v>0</v>
      </c>
      <c r="H18" s="77">
        <f>SUM(H13:H17)</f>
        <v>0</v>
      </c>
    </row>
    <row r="19" spans="1:8" ht="15" customHeight="1" x14ac:dyDescent="0.2">
      <c r="A19" s="78" t="s">
        <v>23</v>
      </c>
      <c r="B19" s="64" t="s">
        <v>24</v>
      </c>
      <c r="C19" s="65"/>
      <c r="D19" s="66"/>
      <c r="E19" s="67"/>
      <c r="G19" s="68"/>
      <c r="H19" s="67"/>
    </row>
    <row r="20" spans="1:8" ht="12.75" x14ac:dyDescent="0.2">
      <c r="A20" s="69" t="s">
        <v>25</v>
      </c>
      <c r="B20" s="79" t="s">
        <v>26</v>
      </c>
      <c r="C20" s="80"/>
      <c r="D20" s="112"/>
      <c r="E20" s="72">
        <f t="shared" ref="E20:E25" si="0">D20*$E$10</f>
        <v>0</v>
      </c>
      <c r="G20" s="112"/>
      <c r="H20" s="72">
        <f t="shared" ref="H20:H24" si="1">G20*$H$10</f>
        <v>0</v>
      </c>
    </row>
    <row r="21" spans="1:8" ht="12.75" x14ac:dyDescent="0.2">
      <c r="A21" s="69" t="s">
        <v>27</v>
      </c>
      <c r="B21" s="70" t="s">
        <v>28</v>
      </c>
      <c r="C21" s="71"/>
      <c r="D21" s="112"/>
      <c r="E21" s="72">
        <f t="shared" si="0"/>
        <v>0</v>
      </c>
      <c r="G21" s="112"/>
      <c r="H21" s="72">
        <f t="shared" si="1"/>
        <v>0</v>
      </c>
    </row>
    <row r="22" spans="1:8" ht="12.75" x14ac:dyDescent="0.2">
      <c r="A22" s="69" t="s">
        <v>29</v>
      </c>
      <c r="B22" s="70" t="s">
        <v>30</v>
      </c>
      <c r="C22" s="71"/>
      <c r="D22" s="112"/>
      <c r="E22" s="72">
        <f t="shared" si="0"/>
        <v>0</v>
      </c>
      <c r="G22" s="112"/>
      <c r="H22" s="72">
        <f t="shared" si="1"/>
        <v>0</v>
      </c>
    </row>
    <row r="23" spans="1:8" ht="12.75" x14ac:dyDescent="0.2">
      <c r="A23" s="69" t="s">
        <v>31</v>
      </c>
      <c r="B23" s="73" t="s">
        <v>32</v>
      </c>
      <c r="C23" s="74"/>
      <c r="D23" s="112"/>
      <c r="E23" s="72">
        <f t="shared" si="0"/>
        <v>0</v>
      </c>
      <c r="G23" s="112"/>
      <c r="H23" s="72">
        <f t="shared" si="1"/>
        <v>0</v>
      </c>
    </row>
    <row r="24" spans="1:8" ht="12.75" x14ac:dyDescent="0.2">
      <c r="A24" s="81" t="s">
        <v>33</v>
      </c>
      <c r="B24" s="70" t="s">
        <v>34</v>
      </c>
      <c r="C24" s="82"/>
      <c r="D24" s="112"/>
      <c r="E24" s="83">
        <f t="shared" si="0"/>
        <v>0</v>
      </c>
      <c r="G24" s="112"/>
      <c r="H24" s="72">
        <f t="shared" si="1"/>
        <v>0</v>
      </c>
    </row>
    <row r="25" spans="1:8" ht="12.75" x14ac:dyDescent="0.2">
      <c r="A25" s="69" t="s">
        <v>35</v>
      </c>
      <c r="B25" s="79" t="s">
        <v>36</v>
      </c>
      <c r="C25" s="80"/>
      <c r="D25" s="142">
        <f>SUM(D20:D24)*D18</f>
        <v>0</v>
      </c>
      <c r="E25" s="72">
        <f t="shared" si="0"/>
        <v>0</v>
      </c>
      <c r="G25" s="142">
        <f>SUM(G20:G24)*G18</f>
        <v>0</v>
      </c>
      <c r="H25" s="72">
        <f>G25*$H$10</f>
        <v>0</v>
      </c>
    </row>
    <row r="26" spans="1:8" ht="15" customHeight="1" x14ac:dyDescent="0.2">
      <c r="A26" s="69"/>
      <c r="B26" s="75" t="s">
        <v>37</v>
      </c>
      <c r="C26" s="74"/>
      <c r="D26" s="84">
        <f>SUM(D20:D25)</f>
        <v>0</v>
      </c>
      <c r="E26" s="85">
        <f>SUM(E20:E25)</f>
        <v>0</v>
      </c>
      <c r="G26" s="84">
        <f>SUM(G20:G25)</f>
        <v>0</v>
      </c>
      <c r="H26" s="85">
        <f>SUM(H20:H25)</f>
        <v>0</v>
      </c>
    </row>
    <row r="27" spans="1:8" ht="15" customHeight="1" x14ac:dyDescent="0.2">
      <c r="A27" s="78" t="s">
        <v>38</v>
      </c>
      <c r="B27" s="64" t="s">
        <v>39</v>
      </c>
      <c r="C27" s="65"/>
      <c r="D27" s="66"/>
      <c r="E27" s="67"/>
      <c r="G27" s="68"/>
      <c r="H27" s="67"/>
    </row>
    <row r="28" spans="1:8" ht="12.75" x14ac:dyDescent="0.2">
      <c r="A28" s="69" t="s">
        <v>40</v>
      </c>
      <c r="B28" s="79" t="s">
        <v>41</v>
      </c>
      <c r="C28" s="80"/>
      <c r="D28" s="112"/>
      <c r="E28" s="72">
        <f>D28*$E$10</f>
        <v>0</v>
      </c>
      <c r="G28" s="112"/>
      <c r="H28" s="72">
        <f t="shared" ref="H28:H32" si="2">G28*$H$10</f>
        <v>0</v>
      </c>
    </row>
    <row r="29" spans="1:8" ht="12.75" x14ac:dyDescent="0.2">
      <c r="A29" s="69" t="s">
        <v>42</v>
      </c>
      <c r="B29" s="70" t="s">
        <v>43</v>
      </c>
      <c r="C29" s="71"/>
      <c r="D29" s="112"/>
      <c r="E29" s="72">
        <f>D29*$E$10</f>
        <v>0</v>
      </c>
      <c r="G29" s="112"/>
      <c r="H29" s="72">
        <f t="shared" si="2"/>
        <v>0</v>
      </c>
    </row>
    <row r="30" spans="1:8" ht="12.75" x14ac:dyDescent="0.2">
      <c r="A30" s="69" t="s">
        <v>44</v>
      </c>
      <c r="B30" s="70" t="s">
        <v>45</v>
      </c>
      <c r="C30" s="71"/>
      <c r="D30" s="112"/>
      <c r="E30" s="72">
        <f>D30*$E$10</f>
        <v>0</v>
      </c>
      <c r="G30" s="112"/>
      <c r="H30" s="72">
        <f t="shared" si="2"/>
        <v>0</v>
      </c>
    </row>
    <row r="31" spans="1:8" ht="12.75" x14ac:dyDescent="0.2">
      <c r="A31" s="69" t="s">
        <v>46</v>
      </c>
      <c r="B31" s="70" t="s">
        <v>47</v>
      </c>
      <c r="C31" s="71"/>
      <c r="D31" s="112"/>
      <c r="E31" s="72">
        <f>D31*$E$10</f>
        <v>0</v>
      </c>
      <c r="G31" s="112"/>
      <c r="H31" s="72">
        <f t="shared" si="2"/>
        <v>0</v>
      </c>
    </row>
    <row r="32" spans="1:8" ht="12.75" x14ac:dyDescent="0.2">
      <c r="A32" s="69" t="s">
        <v>118</v>
      </c>
      <c r="B32" s="73" t="s">
        <v>119</v>
      </c>
      <c r="C32" s="74"/>
      <c r="D32" s="112"/>
      <c r="E32" s="72">
        <f>D32*$E$10</f>
        <v>0</v>
      </c>
      <c r="G32" s="112"/>
      <c r="H32" s="72">
        <f t="shared" si="2"/>
        <v>0</v>
      </c>
    </row>
    <row r="33" spans="1:8" ht="15" customHeight="1" x14ac:dyDescent="0.2">
      <c r="A33" s="69"/>
      <c r="B33" s="75" t="s">
        <v>48</v>
      </c>
      <c r="C33" s="74"/>
      <c r="D33" s="84">
        <f>SUM(D28:D32)</f>
        <v>0</v>
      </c>
      <c r="E33" s="85">
        <f>SUM(E28:E32)</f>
        <v>0</v>
      </c>
      <c r="G33" s="84">
        <f>SUM(G28:G32)</f>
        <v>0</v>
      </c>
      <c r="H33" s="85">
        <f>SUM(H28:H32)</f>
        <v>0</v>
      </c>
    </row>
    <row r="34" spans="1:8" ht="15" customHeight="1" x14ac:dyDescent="0.2">
      <c r="A34" s="78" t="s">
        <v>49</v>
      </c>
      <c r="B34" s="64" t="s">
        <v>50</v>
      </c>
      <c r="C34" s="65"/>
      <c r="D34" s="66"/>
      <c r="E34" s="67"/>
      <c r="G34" s="68"/>
      <c r="H34" s="67"/>
    </row>
    <row r="35" spans="1:8" ht="12.75" x14ac:dyDescent="0.2">
      <c r="A35" s="69" t="s">
        <v>51</v>
      </c>
      <c r="B35" s="79" t="s">
        <v>52</v>
      </c>
      <c r="C35" s="80"/>
      <c r="D35" s="112"/>
      <c r="E35" s="72">
        <f>D35*$E$10</f>
        <v>0</v>
      </c>
      <c r="G35" s="112"/>
      <c r="H35" s="72">
        <f t="shared" ref="H35:H39" si="3">G35*$H$10</f>
        <v>0</v>
      </c>
    </row>
    <row r="36" spans="1:8" ht="12.75" x14ac:dyDescent="0.2">
      <c r="A36" s="69" t="s">
        <v>53</v>
      </c>
      <c r="B36" s="70" t="s">
        <v>54</v>
      </c>
      <c r="C36" s="71"/>
      <c r="D36" s="112"/>
      <c r="E36" s="72">
        <f>D36*$E$10</f>
        <v>0</v>
      </c>
      <c r="G36" s="112"/>
      <c r="H36" s="72">
        <f t="shared" si="3"/>
        <v>0</v>
      </c>
    </row>
    <row r="37" spans="1:8" ht="12.75" x14ac:dyDescent="0.2">
      <c r="A37" s="69" t="s">
        <v>55</v>
      </c>
      <c r="B37" s="70" t="s">
        <v>56</v>
      </c>
      <c r="C37" s="71"/>
      <c r="D37" s="112"/>
      <c r="E37" s="72">
        <f>D37*$E$10</f>
        <v>0</v>
      </c>
      <c r="G37" s="112"/>
      <c r="H37" s="72">
        <f t="shared" si="3"/>
        <v>0</v>
      </c>
    </row>
    <row r="38" spans="1:8" ht="12.75" x14ac:dyDescent="0.2">
      <c r="A38" s="69" t="s">
        <v>57</v>
      </c>
      <c r="B38" s="70" t="s">
        <v>58</v>
      </c>
      <c r="C38" s="71"/>
      <c r="D38" s="112"/>
      <c r="E38" s="72">
        <f>D38*$E$10</f>
        <v>0</v>
      </c>
      <c r="G38" s="112"/>
      <c r="H38" s="72">
        <f t="shared" si="3"/>
        <v>0</v>
      </c>
    </row>
    <row r="39" spans="1:8" ht="12.75" x14ac:dyDescent="0.2">
      <c r="A39" s="69" t="s">
        <v>59</v>
      </c>
      <c r="B39" s="70" t="s">
        <v>60</v>
      </c>
      <c r="C39" s="71"/>
      <c r="D39" s="112"/>
      <c r="E39" s="72">
        <f>D39*$E$10</f>
        <v>0</v>
      </c>
      <c r="G39" s="112"/>
      <c r="H39" s="72">
        <f t="shared" si="3"/>
        <v>0</v>
      </c>
    </row>
    <row r="40" spans="1:8" ht="15" customHeight="1" x14ac:dyDescent="0.2">
      <c r="A40" s="69"/>
      <c r="B40" s="75" t="s">
        <v>61</v>
      </c>
      <c r="C40" s="74"/>
      <c r="D40" s="84">
        <f>SUM(D35:D39)</f>
        <v>0</v>
      </c>
      <c r="E40" s="85">
        <f>SUM(E35:E39)</f>
        <v>0</v>
      </c>
      <c r="G40" s="84">
        <f>SUM(G35:G39)</f>
        <v>0</v>
      </c>
      <c r="H40" s="85">
        <f>SUM(H35:H39)</f>
        <v>0</v>
      </c>
    </row>
    <row r="41" spans="1:8" ht="15" customHeight="1" x14ac:dyDescent="0.2">
      <c r="A41" s="78" t="s">
        <v>62</v>
      </c>
      <c r="B41" s="64" t="s">
        <v>63</v>
      </c>
      <c r="C41" s="65"/>
      <c r="D41" s="66"/>
      <c r="E41" s="67"/>
      <c r="G41" s="68"/>
      <c r="H41" s="67"/>
    </row>
    <row r="42" spans="1:8" ht="12.75" x14ac:dyDescent="0.2">
      <c r="A42" s="69" t="s">
        <v>64</v>
      </c>
      <c r="B42" s="79" t="s">
        <v>65</v>
      </c>
      <c r="C42" s="80"/>
      <c r="D42" s="112"/>
      <c r="E42" s="72">
        <f>D42*$E$10</f>
        <v>0</v>
      </c>
      <c r="G42" s="112"/>
      <c r="H42" s="72">
        <f t="shared" ref="H42:H45" si="4">G42*$H$10</f>
        <v>0</v>
      </c>
    </row>
    <row r="43" spans="1:8" ht="12.75" x14ac:dyDescent="0.2">
      <c r="A43" s="69" t="s">
        <v>66</v>
      </c>
      <c r="B43" s="70" t="s">
        <v>67</v>
      </c>
      <c r="C43" s="71"/>
      <c r="D43" s="112"/>
      <c r="E43" s="72">
        <f>D43*$E$10</f>
        <v>0</v>
      </c>
      <c r="G43" s="112"/>
      <c r="H43" s="72">
        <f t="shared" si="4"/>
        <v>0</v>
      </c>
    </row>
    <row r="44" spans="1:8" ht="12.75" x14ac:dyDescent="0.2">
      <c r="A44" s="69" t="s">
        <v>68</v>
      </c>
      <c r="B44" s="70" t="s">
        <v>69</v>
      </c>
      <c r="C44" s="71"/>
      <c r="D44" s="112"/>
      <c r="E44" s="72">
        <f>D44*$E$10</f>
        <v>0</v>
      </c>
      <c r="G44" s="112"/>
      <c r="H44" s="72">
        <f t="shared" si="4"/>
        <v>0</v>
      </c>
    </row>
    <row r="45" spans="1:8" ht="12.75" x14ac:dyDescent="0.2">
      <c r="A45" s="69" t="s">
        <v>70</v>
      </c>
      <c r="B45" s="70" t="s">
        <v>71</v>
      </c>
      <c r="C45" s="71"/>
      <c r="D45" s="112"/>
      <c r="E45" s="72">
        <f>D45*$E$10</f>
        <v>0</v>
      </c>
      <c r="G45" s="112"/>
      <c r="H45" s="72">
        <f t="shared" si="4"/>
        <v>0</v>
      </c>
    </row>
    <row r="46" spans="1:8" ht="15" customHeight="1" x14ac:dyDescent="0.2">
      <c r="A46" s="69"/>
      <c r="B46" s="64" t="s">
        <v>72</v>
      </c>
      <c r="C46" s="71"/>
      <c r="D46" s="84">
        <f>SUM(D42:D45)</f>
        <v>0</v>
      </c>
      <c r="E46" s="85">
        <f>SUM(E42:E45)</f>
        <v>0</v>
      </c>
      <c r="G46" s="84">
        <f>SUM(G42:G45)</f>
        <v>0</v>
      </c>
      <c r="H46" s="85">
        <f>SUM(H42:H45)</f>
        <v>0</v>
      </c>
    </row>
    <row r="47" spans="1:8" ht="15" customHeight="1" x14ac:dyDescent="0.2">
      <c r="A47" s="63" t="s">
        <v>73</v>
      </c>
      <c r="B47" s="64" t="s">
        <v>74</v>
      </c>
      <c r="C47" s="86"/>
      <c r="D47" s="84">
        <f>D18+D26+D33+D40+D46</f>
        <v>0</v>
      </c>
      <c r="E47" s="85">
        <f>E18+E26+E33+E40+E46</f>
        <v>0</v>
      </c>
      <c r="G47" s="84">
        <f>G18+G26+G33+G40+G46</f>
        <v>0</v>
      </c>
      <c r="H47" s="85">
        <f>H18+H26+H33+H40+H46</f>
        <v>0</v>
      </c>
    </row>
    <row r="48" spans="1:8" ht="12.75" x14ac:dyDescent="0.2">
      <c r="A48" s="69" t="s">
        <v>75</v>
      </c>
      <c r="B48" s="70" t="s">
        <v>76</v>
      </c>
      <c r="C48" s="71"/>
      <c r="D48" s="112"/>
      <c r="E48" s="72">
        <f>D48*$E$10</f>
        <v>0</v>
      </c>
      <c r="G48" s="112"/>
      <c r="H48" s="72">
        <f>G48*$E$10</f>
        <v>0</v>
      </c>
    </row>
    <row r="49" spans="1:8" ht="15" customHeight="1" x14ac:dyDescent="0.2">
      <c r="A49" s="87" t="s">
        <v>77</v>
      </c>
      <c r="B49" s="75" t="s">
        <v>78</v>
      </c>
      <c r="C49" s="88"/>
      <c r="D49" s="84">
        <f>D47+D48</f>
        <v>0</v>
      </c>
      <c r="E49" s="85">
        <f>E47+E48</f>
        <v>0</v>
      </c>
      <c r="G49" s="84">
        <f>G47+G48</f>
        <v>0</v>
      </c>
      <c r="H49" s="85">
        <f>H47+H48</f>
        <v>0</v>
      </c>
    </row>
    <row r="50" spans="1:8" ht="6.75" customHeight="1" x14ac:dyDescent="0.2">
      <c r="A50" s="81"/>
      <c r="B50" s="82"/>
      <c r="C50" s="82"/>
      <c r="D50" s="89"/>
      <c r="E50" s="83"/>
      <c r="G50" s="90"/>
      <c r="H50" s="83"/>
    </row>
    <row r="51" spans="1:8" ht="15" customHeight="1" x14ac:dyDescent="0.2">
      <c r="A51" s="78" t="s">
        <v>79</v>
      </c>
      <c r="B51" s="65"/>
      <c r="C51" s="86"/>
      <c r="D51" s="61">
        <f>D10+D49</f>
        <v>1</v>
      </c>
      <c r="E51" s="85">
        <f>E10+E49</f>
        <v>0</v>
      </c>
      <c r="G51" s="61">
        <f>G10+G49</f>
        <v>1</v>
      </c>
      <c r="H51" s="85">
        <f>H10+H49</f>
        <v>0</v>
      </c>
    </row>
    <row r="52" spans="1:8" ht="6.75" customHeight="1" x14ac:dyDescent="0.2">
      <c r="A52" s="81"/>
      <c r="B52" s="82"/>
      <c r="C52" s="82"/>
      <c r="D52" s="89"/>
      <c r="E52" s="83"/>
      <c r="G52" s="90"/>
      <c r="H52" s="83"/>
    </row>
    <row r="53" spans="1:8" ht="15" customHeight="1" x14ac:dyDescent="0.2">
      <c r="A53" s="78" t="s">
        <v>80</v>
      </c>
      <c r="B53" s="65"/>
      <c r="C53" s="86"/>
      <c r="D53" s="212" t="str">
        <f>IF(E51=0,"",(E10+E18+E26+E42)/E51)</f>
        <v/>
      </c>
      <c r="E53" s="213"/>
      <c r="G53" s="212" t="str">
        <f>IF(H51=0,"",(H10+H18+H26+H42)/H51)</f>
        <v/>
      </c>
      <c r="H53" s="213"/>
    </row>
    <row r="54" spans="1:8" ht="6.75" customHeight="1" x14ac:dyDescent="0.2">
      <c r="A54" s="81"/>
      <c r="B54" s="65"/>
      <c r="C54" s="65"/>
      <c r="D54" s="1"/>
      <c r="E54" s="2"/>
      <c r="G54" s="91"/>
      <c r="H54" s="2"/>
    </row>
    <row r="55" spans="1:8" ht="15" customHeight="1" x14ac:dyDescent="0.2">
      <c r="A55" s="78" t="s">
        <v>81</v>
      </c>
      <c r="B55" s="65"/>
      <c r="C55" s="86"/>
      <c r="D55" s="117"/>
      <c r="E55" s="116"/>
      <c r="F55" s="146"/>
      <c r="G55" s="117"/>
      <c r="H55" s="116"/>
    </row>
    <row r="56" spans="1:8" ht="6.75" customHeight="1" x14ac:dyDescent="0.2">
      <c r="A56" s="81"/>
      <c r="B56" s="65"/>
      <c r="C56" s="65"/>
      <c r="D56" s="147"/>
      <c r="E56" s="148"/>
      <c r="F56" s="146"/>
      <c r="G56" s="149"/>
      <c r="H56" s="148"/>
    </row>
    <row r="57" spans="1:8" ht="15" customHeight="1" thickBot="1" x14ac:dyDescent="0.25">
      <c r="A57" s="92" t="s">
        <v>82</v>
      </c>
      <c r="B57" s="93"/>
      <c r="C57" s="94"/>
      <c r="D57" s="150"/>
      <c r="E57" s="151"/>
      <c r="F57" s="146"/>
      <c r="G57" s="150"/>
      <c r="H57" s="151"/>
    </row>
    <row r="58" spans="1:8" ht="15" customHeight="1" thickTop="1" x14ac:dyDescent="0.2">
      <c r="A58" s="95"/>
    </row>
    <row r="59" spans="1:8" ht="15" customHeight="1" x14ac:dyDescent="0.2">
      <c r="A59" s="143" t="s">
        <v>142</v>
      </c>
      <c r="B59" s="62"/>
      <c r="C59" s="62"/>
      <c r="D59" s="62"/>
      <c r="E59" s="62"/>
      <c r="F59" s="62"/>
    </row>
    <row r="60" spans="1:8" ht="15" customHeight="1" x14ac:dyDescent="0.2">
      <c r="B60" s="96"/>
      <c r="C60" s="97" t="s">
        <v>120</v>
      </c>
      <c r="D60" s="117">
        <v>1</v>
      </c>
      <c r="E60" s="96"/>
      <c r="F60" s="96"/>
      <c r="G60" s="117"/>
    </row>
    <row r="62" spans="1:8" ht="15" customHeight="1" x14ac:dyDescent="0.2">
      <c r="C62" s="97" t="s">
        <v>79</v>
      </c>
      <c r="E62" s="144">
        <f>E51*D60+H51*G60</f>
        <v>0</v>
      </c>
    </row>
    <row r="63" spans="1:8" ht="15" customHeight="1" x14ac:dyDescent="0.2">
      <c r="C63" s="97" t="s">
        <v>81</v>
      </c>
      <c r="E63" s="145"/>
    </row>
    <row r="64" spans="1:8" ht="15" customHeight="1" x14ac:dyDescent="0.2">
      <c r="C64" s="97" t="s">
        <v>121</v>
      </c>
      <c r="E64" s="145"/>
    </row>
    <row r="65" s="40" customFormat="1" ht="15" customHeight="1" x14ac:dyDescent="0.2"/>
    <row r="67" s="40" customFormat="1" ht="15" customHeight="1" x14ac:dyDescent="0.2"/>
  </sheetData>
  <sheetProtection password="CD81" sheet="1" objects="1" scenarios="1" formatColumns="0" formatRows="0"/>
  <mergeCells count="3">
    <mergeCell ref="D3:E3"/>
    <mergeCell ref="D53:E53"/>
    <mergeCell ref="G53:H53"/>
  </mergeCells>
  <phoneticPr fontId="27" type="noConversion"/>
  <printOptions horizontalCentered="1"/>
  <pageMargins left="0.59055118110236204" right="0.196850393700787" top="0.98425196850393704" bottom="0.98425196850393704" header="0.511811023622047" footer="0.511811023622047"/>
  <pageSetup paperSize="9" scale="70" orientation="portrait" r:id="rId1"/>
  <headerFooter alignWithMargins="0">
    <oddFooter>&amp;L&amp;A&amp;C&amp;Pvon&amp;N&amp;R&amp;D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K64"/>
  <sheetViews>
    <sheetView showGridLines="0" showZeros="0" tabSelected="1" topLeftCell="B1" zoomScale="75" zoomScaleNormal="75" zoomScalePageLayoutView="75" workbookViewId="0">
      <selection activeCell="B25" sqref="B25:K25"/>
    </sheetView>
  </sheetViews>
  <sheetFormatPr baseColWidth="10" defaultColWidth="11.28515625" defaultRowHeight="119.1" customHeight="1" x14ac:dyDescent="0.2"/>
  <cols>
    <col min="1" max="1" width="4.85546875" style="118" hidden="1" customWidth="1"/>
    <col min="2" max="2" width="54.85546875" style="118" customWidth="1"/>
    <col min="3" max="3" width="43.28515625" style="118" bestFit="1" customWidth="1"/>
    <col min="4" max="4" width="40.85546875" style="199" bestFit="1" customWidth="1"/>
    <col min="5" max="5" width="12.85546875" style="160" customWidth="1"/>
    <col min="6" max="6" width="38.140625" style="120" customWidth="1"/>
    <col min="7" max="7" width="24.85546875" style="118" customWidth="1"/>
    <col min="8" max="8" width="18.28515625" style="118" customWidth="1"/>
    <col min="9" max="9" width="20" style="118" customWidth="1"/>
    <col min="10" max="10" width="18.28515625" style="118" customWidth="1"/>
    <col min="11" max="11" width="21.140625" style="132" customWidth="1"/>
    <col min="12" max="16384" width="11.28515625" style="118"/>
  </cols>
  <sheetData>
    <row r="1" spans="1:11" ht="26.1" customHeight="1" x14ac:dyDescent="0.2">
      <c r="B1" s="138" t="s">
        <v>0</v>
      </c>
      <c r="C1" s="187" t="s">
        <v>150</v>
      </c>
      <c r="D1" s="196"/>
      <c r="E1" s="184"/>
      <c r="F1" s="185"/>
    </row>
    <row r="2" spans="1:11" ht="26.1" customHeight="1" x14ac:dyDescent="0.2">
      <c r="B2" s="139"/>
      <c r="C2" s="188"/>
      <c r="D2" s="197"/>
      <c r="E2" s="159"/>
    </row>
    <row r="3" spans="1:11" ht="26.1" customHeight="1" x14ac:dyDescent="0.2">
      <c r="B3" s="140" t="s">
        <v>1</v>
      </c>
      <c r="C3" s="189" t="s">
        <v>155</v>
      </c>
      <c r="D3" s="198"/>
      <c r="E3" s="163"/>
      <c r="F3" s="124"/>
      <c r="J3" s="123"/>
    </row>
    <row r="4" spans="1:11" ht="26.1" customHeight="1" x14ac:dyDescent="0.2">
      <c r="B4" s="140" t="s">
        <v>2</v>
      </c>
      <c r="C4" s="131"/>
      <c r="D4" s="198"/>
      <c r="F4" s="124"/>
    </row>
    <row r="5" spans="1:11" ht="26.1" customHeight="1" x14ac:dyDescent="0.2">
      <c r="B5" s="139"/>
      <c r="C5" s="120"/>
    </row>
    <row r="6" spans="1:11" ht="26.1" customHeight="1" x14ac:dyDescent="0.2">
      <c r="B6" s="140" t="s">
        <v>3</v>
      </c>
      <c r="C6" s="122"/>
      <c r="D6" s="200"/>
      <c r="F6" s="124"/>
    </row>
    <row r="7" spans="1:11" ht="26.1" customHeight="1" x14ac:dyDescent="0.2">
      <c r="B7" s="121"/>
      <c r="C7" s="119"/>
      <c r="F7" s="124"/>
    </row>
    <row r="8" spans="1:11" ht="51" customHeight="1" thickBot="1" x14ac:dyDescent="0.25">
      <c r="B8" s="134"/>
      <c r="C8" s="134"/>
      <c r="D8" s="201"/>
      <c r="E8" s="161"/>
      <c r="G8" s="217" t="s">
        <v>122</v>
      </c>
      <c r="H8" s="218"/>
      <c r="I8" s="218"/>
      <c r="J8" s="219"/>
      <c r="K8" s="133"/>
    </row>
    <row r="9" spans="1:11" s="152" customFormat="1" ht="119.1" customHeight="1" thickBot="1" x14ac:dyDescent="0.25">
      <c r="B9" s="178" t="s">
        <v>136</v>
      </c>
      <c r="C9" s="179" t="s">
        <v>147</v>
      </c>
      <c r="D9" s="182" t="s">
        <v>148</v>
      </c>
      <c r="E9" s="179" t="s">
        <v>135</v>
      </c>
      <c r="F9" s="180" t="s">
        <v>152</v>
      </c>
      <c r="G9" s="181" t="s">
        <v>151</v>
      </c>
      <c r="H9" s="181" t="s">
        <v>137</v>
      </c>
      <c r="I9" s="181" t="s">
        <v>146</v>
      </c>
      <c r="J9" s="182" t="s">
        <v>144</v>
      </c>
      <c r="K9" s="183" t="s">
        <v>131</v>
      </c>
    </row>
    <row r="10" spans="1:11" s="154" customFormat="1" ht="51.95" customHeight="1" x14ac:dyDescent="0.2">
      <c r="A10" s="153"/>
      <c r="B10" s="220" t="s">
        <v>165</v>
      </c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s="154" customFormat="1" ht="119.1" customHeight="1" x14ac:dyDescent="0.2">
      <c r="A11" s="153"/>
      <c r="B11" s="170" t="s">
        <v>161</v>
      </c>
      <c r="C11" s="166" t="s">
        <v>158</v>
      </c>
      <c r="D11" s="202" t="s">
        <v>160</v>
      </c>
      <c r="E11" s="167" t="s">
        <v>163</v>
      </c>
      <c r="F11" s="186">
        <v>311.89</v>
      </c>
      <c r="G11" s="165">
        <f>VALUE(F11)</f>
        <v>311.89</v>
      </c>
      <c r="H11" s="157"/>
      <c r="I11" s="169">
        <f t="shared" ref="I11" si="0">IF(H11=0,0,G11/H11)</f>
        <v>0</v>
      </c>
      <c r="J11" s="168">
        <f t="shared" ref="J11" si="1">SUM(I11*K11)</f>
        <v>0</v>
      </c>
      <c r="K11" s="158">
        <f>'SVS Glas'!$E$62</f>
        <v>0</v>
      </c>
    </row>
    <row r="12" spans="1:11" s="154" customFormat="1" ht="119.1" customHeight="1" x14ac:dyDescent="0.2">
      <c r="A12" s="153"/>
      <c r="B12" s="170" t="s">
        <v>162</v>
      </c>
      <c r="C12" s="166" t="s">
        <v>156</v>
      </c>
      <c r="D12" s="202" t="s">
        <v>159</v>
      </c>
      <c r="E12" s="167" t="s">
        <v>163</v>
      </c>
      <c r="F12" s="186">
        <v>71.23</v>
      </c>
      <c r="G12" s="165">
        <f>VALUE(F12)</f>
        <v>71.23</v>
      </c>
      <c r="H12" s="157"/>
      <c r="I12" s="169">
        <f t="shared" ref="I12" si="2">IF(H12=0,0,G12/H12)</f>
        <v>0</v>
      </c>
      <c r="J12" s="168">
        <f t="shared" ref="J12" si="3">SUM(I12*K12)</f>
        <v>0</v>
      </c>
      <c r="K12" s="158">
        <f>'SVS Glas'!$E$62</f>
        <v>0</v>
      </c>
    </row>
    <row r="13" spans="1:11" s="154" customFormat="1" ht="51.95" customHeight="1" x14ac:dyDescent="0.2">
      <c r="B13" s="220" t="s">
        <v>166</v>
      </c>
      <c r="C13" s="221"/>
      <c r="D13" s="221"/>
      <c r="E13" s="221"/>
      <c r="F13" s="221"/>
      <c r="G13" s="221"/>
      <c r="H13" s="221"/>
      <c r="I13" s="221"/>
      <c r="J13" s="221"/>
      <c r="K13" s="222"/>
    </row>
    <row r="14" spans="1:11" s="154" customFormat="1" ht="119.1" customHeight="1" x14ac:dyDescent="0.2">
      <c r="B14" s="170" t="s">
        <v>157</v>
      </c>
      <c r="C14" s="166" t="s">
        <v>156</v>
      </c>
      <c r="D14" s="202" t="s">
        <v>159</v>
      </c>
      <c r="E14" s="167" t="s">
        <v>163</v>
      </c>
      <c r="F14" s="186">
        <v>523.84</v>
      </c>
      <c r="G14" s="165">
        <f>VALUE(F14)</f>
        <v>523.84</v>
      </c>
      <c r="H14" s="157"/>
      <c r="I14" s="169">
        <f t="shared" ref="I14" si="4">IF(H14=0,0,G14/H14)</f>
        <v>0</v>
      </c>
      <c r="J14" s="168">
        <f t="shared" ref="J14" si="5">SUM(I14*K14)</f>
        <v>0</v>
      </c>
      <c r="K14" s="158">
        <f>'SVS Glas'!$E$62</f>
        <v>0</v>
      </c>
    </row>
    <row r="15" spans="1:11" s="154" customFormat="1" ht="51.95" customHeight="1" x14ac:dyDescent="0.2">
      <c r="B15" s="220" t="s">
        <v>188</v>
      </c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s="154" customFormat="1" ht="119.1" customHeight="1" x14ac:dyDescent="0.2">
      <c r="B16" s="170" t="s">
        <v>157</v>
      </c>
      <c r="C16" s="166" t="s">
        <v>156</v>
      </c>
      <c r="D16" s="202" t="s">
        <v>159</v>
      </c>
      <c r="E16" s="167" t="s">
        <v>163</v>
      </c>
      <c r="F16" s="186">
        <v>70.86</v>
      </c>
      <c r="G16" s="165">
        <f>VALUE(F16)</f>
        <v>70.86</v>
      </c>
      <c r="H16" s="157"/>
      <c r="I16" s="169">
        <f t="shared" ref="I16" si="6">IF(H16=0,0,G16/H16)</f>
        <v>0</v>
      </c>
      <c r="J16" s="168">
        <f t="shared" ref="J16" si="7">SUM(I16*K16)</f>
        <v>0</v>
      </c>
      <c r="K16" s="158">
        <f>'SVS Glas'!$E$62</f>
        <v>0</v>
      </c>
    </row>
    <row r="17" spans="2:11" s="154" customFormat="1" ht="51.95" customHeight="1" x14ac:dyDescent="0.2">
      <c r="B17" s="220" t="s">
        <v>167</v>
      </c>
      <c r="C17" s="221"/>
      <c r="D17" s="221"/>
      <c r="E17" s="221"/>
      <c r="F17" s="221"/>
      <c r="G17" s="221"/>
      <c r="H17" s="221"/>
      <c r="I17" s="221"/>
      <c r="J17" s="221"/>
      <c r="K17" s="222"/>
    </row>
    <row r="18" spans="2:11" s="154" customFormat="1" ht="119.1" customHeight="1" x14ac:dyDescent="0.2">
      <c r="B18" s="170" t="s">
        <v>157</v>
      </c>
      <c r="C18" s="166" t="s">
        <v>156</v>
      </c>
      <c r="D18" s="202" t="s">
        <v>159</v>
      </c>
      <c r="E18" s="167" t="s">
        <v>163</v>
      </c>
      <c r="F18" s="186">
        <v>599.32000000000005</v>
      </c>
      <c r="G18" s="165">
        <f>VALUE(F18)</f>
        <v>599.32000000000005</v>
      </c>
      <c r="H18" s="157"/>
      <c r="I18" s="169">
        <f t="shared" ref="I18" si="8">IF(H18=0,0,G18/H18)</f>
        <v>0</v>
      </c>
      <c r="J18" s="168">
        <f t="shared" ref="J18" si="9">SUM(I18*K18)</f>
        <v>0</v>
      </c>
      <c r="K18" s="158">
        <f>'SVS Glas'!$E$62</f>
        <v>0</v>
      </c>
    </row>
    <row r="19" spans="2:11" s="154" customFormat="1" ht="51.95" customHeight="1" x14ac:dyDescent="0.2">
      <c r="B19" s="220" t="s">
        <v>168</v>
      </c>
      <c r="C19" s="221"/>
      <c r="D19" s="221"/>
      <c r="E19" s="221"/>
      <c r="F19" s="221"/>
      <c r="G19" s="221"/>
      <c r="H19" s="221"/>
      <c r="I19" s="221"/>
      <c r="J19" s="221"/>
      <c r="K19" s="222"/>
    </row>
    <row r="20" spans="2:11" s="154" customFormat="1" ht="119.1" customHeight="1" x14ac:dyDescent="0.2">
      <c r="B20" s="170" t="s">
        <v>157</v>
      </c>
      <c r="C20" s="166" t="s">
        <v>156</v>
      </c>
      <c r="D20" s="202" t="s">
        <v>159</v>
      </c>
      <c r="E20" s="167" t="s">
        <v>163</v>
      </c>
      <c r="F20" s="186">
        <v>526.82000000000005</v>
      </c>
      <c r="G20" s="165">
        <f>VALUE(F20)</f>
        <v>526.82000000000005</v>
      </c>
      <c r="H20" s="157"/>
      <c r="I20" s="169">
        <f t="shared" ref="I20" si="10">IF(H20=0,0,G20/H20)</f>
        <v>0</v>
      </c>
      <c r="J20" s="168">
        <f t="shared" ref="J20" si="11">SUM(I20*K20)</f>
        <v>0</v>
      </c>
      <c r="K20" s="158">
        <f>'SVS Glas'!$E$62</f>
        <v>0</v>
      </c>
    </row>
    <row r="21" spans="2:11" s="154" customFormat="1" ht="51.95" customHeight="1" x14ac:dyDescent="0.2">
      <c r="B21" s="220" t="s">
        <v>169</v>
      </c>
      <c r="C21" s="221"/>
      <c r="D21" s="221"/>
      <c r="E21" s="221"/>
      <c r="F21" s="221"/>
      <c r="G21" s="221"/>
      <c r="H21" s="221"/>
      <c r="I21" s="221"/>
      <c r="J21" s="221"/>
      <c r="K21" s="222"/>
    </row>
    <row r="22" spans="2:11" s="154" customFormat="1" ht="119.1" customHeight="1" x14ac:dyDescent="0.2">
      <c r="B22" s="170" t="s">
        <v>157</v>
      </c>
      <c r="C22" s="166" t="s">
        <v>156</v>
      </c>
      <c r="D22" s="202" t="s">
        <v>159</v>
      </c>
      <c r="E22" s="167" t="s">
        <v>163</v>
      </c>
      <c r="F22" s="186">
        <v>648.24</v>
      </c>
      <c r="G22" s="165">
        <f>VALUE(F22)</f>
        <v>648.24</v>
      </c>
      <c r="H22" s="157"/>
      <c r="I22" s="169">
        <f t="shared" ref="I22" si="12">IF(H22=0,0,G22/H22)</f>
        <v>0</v>
      </c>
      <c r="J22" s="168">
        <f t="shared" ref="J22" si="13">SUM(I22*K22)</f>
        <v>0</v>
      </c>
      <c r="K22" s="158">
        <f>'SVS Glas'!$E$62</f>
        <v>0</v>
      </c>
    </row>
    <row r="23" spans="2:11" s="154" customFormat="1" ht="51.95" customHeight="1" x14ac:dyDescent="0.2">
      <c r="B23" s="220" t="s">
        <v>170</v>
      </c>
      <c r="C23" s="221"/>
      <c r="D23" s="221"/>
      <c r="E23" s="221"/>
      <c r="F23" s="221"/>
      <c r="G23" s="221"/>
      <c r="H23" s="221"/>
      <c r="I23" s="221"/>
      <c r="J23" s="221"/>
      <c r="K23" s="222"/>
    </row>
    <row r="24" spans="2:11" s="154" customFormat="1" ht="119.1" customHeight="1" x14ac:dyDescent="0.2">
      <c r="B24" s="170" t="s">
        <v>157</v>
      </c>
      <c r="C24" s="166" t="s">
        <v>156</v>
      </c>
      <c r="D24" s="202" t="s">
        <v>159</v>
      </c>
      <c r="E24" s="167" t="s">
        <v>163</v>
      </c>
      <c r="F24" s="186">
        <v>1597.66</v>
      </c>
      <c r="G24" s="165">
        <f>VALUE(F24)</f>
        <v>1597.66</v>
      </c>
      <c r="H24" s="157"/>
      <c r="I24" s="169">
        <f t="shared" ref="I24" si="14">IF(H24=0,0,G24/H24)</f>
        <v>0</v>
      </c>
      <c r="J24" s="168">
        <f t="shared" ref="J24" si="15">SUM(I24*K24)</f>
        <v>0</v>
      </c>
      <c r="K24" s="158">
        <f>'SVS Glas'!$E$62</f>
        <v>0</v>
      </c>
    </row>
    <row r="25" spans="2:11" s="154" customFormat="1" ht="51.95" customHeight="1" x14ac:dyDescent="0.2">
      <c r="B25" s="220" t="s">
        <v>171</v>
      </c>
      <c r="C25" s="221"/>
      <c r="D25" s="221"/>
      <c r="E25" s="221"/>
      <c r="F25" s="221"/>
      <c r="G25" s="221"/>
      <c r="H25" s="221"/>
      <c r="I25" s="221"/>
      <c r="J25" s="221"/>
      <c r="K25" s="222"/>
    </row>
    <row r="26" spans="2:11" s="154" customFormat="1" ht="119.1" customHeight="1" x14ac:dyDescent="0.2">
      <c r="B26" s="170" t="s">
        <v>157</v>
      </c>
      <c r="C26" s="166" t="s">
        <v>156</v>
      </c>
      <c r="D26" s="202" t="s">
        <v>159</v>
      </c>
      <c r="E26" s="167" t="s">
        <v>163</v>
      </c>
      <c r="F26" s="186">
        <v>171.09</v>
      </c>
      <c r="G26" s="165">
        <f>VALUE(F26)</f>
        <v>171.09</v>
      </c>
      <c r="H26" s="157"/>
      <c r="I26" s="169">
        <f t="shared" ref="I26" si="16">IF(H26=0,0,G26/H26)</f>
        <v>0</v>
      </c>
      <c r="J26" s="168">
        <f t="shared" ref="J26" si="17">SUM(I26*K26)</f>
        <v>0</v>
      </c>
      <c r="K26" s="158">
        <f>'SVS Glas'!$E$62</f>
        <v>0</v>
      </c>
    </row>
    <row r="27" spans="2:11" s="154" customFormat="1" ht="51.95" customHeight="1" x14ac:dyDescent="0.2">
      <c r="B27" s="220" t="s">
        <v>173</v>
      </c>
      <c r="C27" s="221"/>
      <c r="D27" s="221"/>
      <c r="E27" s="221"/>
      <c r="F27" s="221"/>
      <c r="G27" s="221"/>
      <c r="H27" s="221"/>
      <c r="I27" s="221"/>
      <c r="J27" s="221"/>
      <c r="K27" s="222"/>
    </row>
    <row r="28" spans="2:11" s="154" customFormat="1" ht="119.1" customHeight="1" x14ac:dyDescent="0.2">
      <c r="B28" s="170" t="s">
        <v>157</v>
      </c>
      <c r="C28" s="166" t="s">
        <v>156</v>
      </c>
      <c r="D28" s="202" t="s">
        <v>159</v>
      </c>
      <c r="E28" s="167" t="s">
        <v>163</v>
      </c>
      <c r="F28" s="186">
        <v>1189.08</v>
      </c>
      <c r="G28" s="165">
        <f>VALUE(F28)</f>
        <v>1189.08</v>
      </c>
      <c r="H28" s="157"/>
      <c r="I28" s="169">
        <f t="shared" ref="I28" si="18">IF(H28=0,0,G28/H28)</f>
        <v>0</v>
      </c>
      <c r="J28" s="168">
        <f t="shared" ref="J28" si="19">SUM(I28*K28)</f>
        <v>0</v>
      </c>
      <c r="K28" s="158">
        <f>'SVS Glas'!$E$62</f>
        <v>0</v>
      </c>
    </row>
    <row r="29" spans="2:11" s="154" customFormat="1" ht="51" customHeight="1" x14ac:dyDescent="0.2">
      <c r="B29" s="214" t="s">
        <v>174</v>
      </c>
      <c r="C29" s="215"/>
      <c r="D29" s="215"/>
      <c r="E29" s="215"/>
      <c r="F29" s="215"/>
      <c r="G29" s="215"/>
      <c r="H29" s="215"/>
      <c r="I29" s="215"/>
      <c r="J29" s="215"/>
      <c r="K29" s="216"/>
    </row>
    <row r="30" spans="2:11" s="154" customFormat="1" ht="119.1" customHeight="1" x14ac:dyDescent="0.2">
      <c r="B30" s="170" t="s">
        <v>157</v>
      </c>
      <c r="C30" s="190" t="s">
        <v>156</v>
      </c>
      <c r="D30" s="203" t="s">
        <v>159</v>
      </c>
      <c r="E30" s="167" t="s">
        <v>163</v>
      </c>
      <c r="F30" s="191">
        <v>286.69</v>
      </c>
      <c r="G30" s="165">
        <f>VALUE(F30)</f>
        <v>286.69</v>
      </c>
      <c r="H30" s="192"/>
      <c r="I30" s="193" t="s">
        <v>153</v>
      </c>
      <c r="J30" s="194" t="s">
        <v>154</v>
      </c>
      <c r="K30" s="195"/>
    </row>
    <row r="31" spans="2:11" s="154" customFormat="1" ht="48" customHeight="1" x14ac:dyDescent="0.2">
      <c r="B31" s="214" t="s">
        <v>175</v>
      </c>
      <c r="C31" s="215"/>
      <c r="D31" s="215"/>
      <c r="E31" s="215"/>
      <c r="F31" s="215"/>
      <c r="G31" s="215"/>
      <c r="H31" s="215"/>
      <c r="I31" s="215"/>
      <c r="J31" s="215"/>
      <c r="K31" s="216"/>
    </row>
    <row r="32" spans="2:11" s="154" customFormat="1" ht="119.1" customHeight="1" x14ac:dyDescent="0.2">
      <c r="B32" s="170" t="s">
        <v>157</v>
      </c>
      <c r="C32" s="190" t="s">
        <v>156</v>
      </c>
      <c r="D32" s="203" t="s">
        <v>159</v>
      </c>
      <c r="E32" s="167" t="s">
        <v>163</v>
      </c>
      <c r="F32" s="191">
        <v>160</v>
      </c>
      <c r="G32" s="165">
        <f>VALUE(F32)</f>
        <v>160</v>
      </c>
      <c r="H32" s="192"/>
      <c r="I32" s="193" t="s">
        <v>153</v>
      </c>
      <c r="J32" s="194" t="s">
        <v>154</v>
      </c>
      <c r="K32" s="195"/>
    </row>
    <row r="33" spans="2:11" s="154" customFormat="1" ht="44.1" customHeight="1" x14ac:dyDescent="0.2">
      <c r="B33" s="214" t="s">
        <v>176</v>
      </c>
      <c r="C33" s="215"/>
      <c r="D33" s="215"/>
      <c r="E33" s="215"/>
      <c r="F33" s="215"/>
      <c r="G33" s="215"/>
      <c r="H33" s="215"/>
      <c r="I33" s="215"/>
      <c r="J33" s="215"/>
      <c r="K33" s="216"/>
    </row>
    <row r="34" spans="2:11" s="154" customFormat="1" ht="119.1" customHeight="1" x14ac:dyDescent="0.2">
      <c r="B34" s="170" t="s">
        <v>157</v>
      </c>
      <c r="C34" s="190" t="s">
        <v>156</v>
      </c>
      <c r="D34" s="203" t="s">
        <v>159</v>
      </c>
      <c r="E34" s="167" t="s">
        <v>163</v>
      </c>
      <c r="F34" s="191">
        <v>378.18</v>
      </c>
      <c r="G34" s="165">
        <f>VALUE(F34)</f>
        <v>378.18</v>
      </c>
      <c r="H34" s="192"/>
      <c r="I34" s="193" t="s">
        <v>153</v>
      </c>
      <c r="J34" s="194" t="s">
        <v>154</v>
      </c>
      <c r="K34" s="195"/>
    </row>
    <row r="35" spans="2:11" s="154" customFormat="1" ht="42.95" customHeight="1" x14ac:dyDescent="0.2">
      <c r="B35" s="214" t="s">
        <v>177</v>
      </c>
      <c r="C35" s="215"/>
      <c r="D35" s="215"/>
      <c r="E35" s="215"/>
      <c r="F35" s="215"/>
      <c r="G35" s="215"/>
      <c r="H35" s="215"/>
      <c r="I35" s="215"/>
      <c r="J35" s="215"/>
      <c r="K35" s="216"/>
    </row>
    <row r="36" spans="2:11" s="154" customFormat="1" ht="119.1" customHeight="1" x14ac:dyDescent="0.2">
      <c r="B36" s="170" t="s">
        <v>157</v>
      </c>
      <c r="C36" s="190" t="s">
        <v>156</v>
      </c>
      <c r="D36" s="203" t="s">
        <v>159</v>
      </c>
      <c r="E36" s="167" t="s">
        <v>163</v>
      </c>
      <c r="F36" s="191">
        <v>111.55</v>
      </c>
      <c r="G36" s="165">
        <f>VALUE(F36)</f>
        <v>111.55</v>
      </c>
      <c r="H36" s="192"/>
      <c r="I36" s="193" t="s">
        <v>153</v>
      </c>
      <c r="J36" s="194" t="s">
        <v>154</v>
      </c>
      <c r="K36" s="195"/>
    </row>
    <row r="37" spans="2:11" s="154" customFormat="1" ht="44.1" customHeight="1" x14ac:dyDescent="0.2">
      <c r="B37" s="214" t="s">
        <v>184</v>
      </c>
      <c r="C37" s="215"/>
      <c r="D37" s="215"/>
      <c r="E37" s="215"/>
      <c r="F37" s="215"/>
      <c r="G37" s="215"/>
      <c r="H37" s="215"/>
      <c r="I37" s="215"/>
      <c r="J37" s="215"/>
      <c r="K37" s="216"/>
    </row>
    <row r="38" spans="2:11" s="154" customFormat="1" ht="119.1" customHeight="1" x14ac:dyDescent="0.2">
      <c r="B38" s="170" t="s">
        <v>157</v>
      </c>
      <c r="C38" s="190" t="s">
        <v>156</v>
      </c>
      <c r="D38" s="203" t="s">
        <v>159</v>
      </c>
      <c r="E38" s="167" t="s">
        <v>163</v>
      </c>
      <c r="F38" s="191">
        <v>305.18</v>
      </c>
      <c r="G38" s="165">
        <f>VALUE(F38)</f>
        <v>305.18</v>
      </c>
      <c r="H38" s="192"/>
      <c r="I38" s="193" t="s">
        <v>153</v>
      </c>
      <c r="J38" s="194" t="s">
        <v>154</v>
      </c>
      <c r="K38" s="195"/>
    </row>
    <row r="39" spans="2:11" s="154" customFormat="1" ht="42.95" customHeight="1" x14ac:dyDescent="0.2">
      <c r="B39" s="214" t="s">
        <v>178</v>
      </c>
      <c r="C39" s="215"/>
      <c r="D39" s="215"/>
      <c r="E39" s="215"/>
      <c r="F39" s="215"/>
      <c r="G39" s="215"/>
      <c r="H39" s="215"/>
      <c r="I39" s="215"/>
      <c r="J39" s="215"/>
      <c r="K39" s="216"/>
    </row>
    <row r="40" spans="2:11" s="154" customFormat="1" ht="119.1" customHeight="1" x14ac:dyDescent="0.2">
      <c r="B40" s="170" t="s">
        <v>157</v>
      </c>
      <c r="C40" s="190" t="s">
        <v>156</v>
      </c>
      <c r="D40" s="203" t="s">
        <v>159</v>
      </c>
      <c r="E40" s="167" t="s">
        <v>163</v>
      </c>
      <c r="F40" s="191">
        <v>94.68</v>
      </c>
      <c r="G40" s="165">
        <f>VALUE(F40)</f>
        <v>94.68</v>
      </c>
      <c r="H40" s="192"/>
      <c r="I40" s="193" t="s">
        <v>153</v>
      </c>
      <c r="J40" s="194" t="s">
        <v>154</v>
      </c>
      <c r="K40" s="195"/>
    </row>
    <row r="41" spans="2:11" s="154" customFormat="1" ht="50.1" customHeight="1" x14ac:dyDescent="0.2">
      <c r="B41" s="214" t="s">
        <v>172</v>
      </c>
      <c r="C41" s="215"/>
      <c r="D41" s="215"/>
      <c r="E41" s="215"/>
      <c r="F41" s="215"/>
      <c r="G41" s="215"/>
      <c r="H41" s="215"/>
      <c r="I41" s="215"/>
      <c r="J41" s="215"/>
      <c r="K41" s="216"/>
    </row>
    <row r="42" spans="2:11" s="154" customFormat="1" ht="119.1" customHeight="1" x14ac:dyDescent="0.2">
      <c r="B42" s="170" t="s">
        <v>157</v>
      </c>
      <c r="C42" s="190" t="s">
        <v>156</v>
      </c>
      <c r="D42" s="203" t="s">
        <v>159</v>
      </c>
      <c r="E42" s="167" t="s">
        <v>163</v>
      </c>
      <c r="F42" s="191">
        <v>54.17</v>
      </c>
      <c r="G42" s="165">
        <f>VALUE(F42)</f>
        <v>54.17</v>
      </c>
      <c r="H42" s="192"/>
      <c r="I42" s="193" t="s">
        <v>153</v>
      </c>
      <c r="J42" s="194" t="s">
        <v>154</v>
      </c>
      <c r="K42" s="195"/>
    </row>
    <row r="43" spans="2:11" s="154" customFormat="1" ht="51.95" customHeight="1" x14ac:dyDescent="0.2">
      <c r="B43" s="214" t="s">
        <v>179</v>
      </c>
      <c r="C43" s="215"/>
      <c r="D43" s="215"/>
      <c r="E43" s="215"/>
      <c r="F43" s="215"/>
      <c r="G43" s="215"/>
      <c r="H43" s="215"/>
      <c r="I43" s="215"/>
      <c r="J43" s="215"/>
      <c r="K43" s="216"/>
    </row>
    <row r="44" spans="2:11" s="154" customFormat="1" ht="119.1" customHeight="1" x14ac:dyDescent="0.2">
      <c r="B44" s="170" t="s">
        <v>157</v>
      </c>
      <c r="C44" s="190" t="s">
        <v>156</v>
      </c>
      <c r="D44" s="203" t="s">
        <v>159</v>
      </c>
      <c r="E44" s="167" t="s">
        <v>163</v>
      </c>
      <c r="F44" s="191">
        <v>76</v>
      </c>
      <c r="G44" s="165">
        <f>VALUE(F44)</f>
        <v>76</v>
      </c>
      <c r="H44" s="192"/>
      <c r="I44" s="193" t="s">
        <v>153</v>
      </c>
      <c r="J44" s="194" t="s">
        <v>154</v>
      </c>
      <c r="K44" s="195"/>
    </row>
    <row r="45" spans="2:11" s="154" customFormat="1" ht="51.95" customHeight="1" x14ac:dyDescent="0.2">
      <c r="B45" s="214" t="s">
        <v>180</v>
      </c>
      <c r="C45" s="215"/>
      <c r="D45" s="215"/>
      <c r="E45" s="215"/>
      <c r="F45" s="215"/>
      <c r="G45" s="215"/>
      <c r="H45" s="215"/>
      <c r="I45" s="215"/>
      <c r="J45" s="215"/>
      <c r="K45" s="216"/>
    </row>
    <row r="46" spans="2:11" s="154" customFormat="1" ht="119.1" customHeight="1" x14ac:dyDescent="0.2">
      <c r="B46" s="170" t="s">
        <v>157</v>
      </c>
      <c r="C46" s="190" t="s">
        <v>156</v>
      </c>
      <c r="D46" s="203" t="s">
        <v>159</v>
      </c>
      <c r="E46" s="167" t="s">
        <v>163</v>
      </c>
      <c r="F46" s="191">
        <v>572.4</v>
      </c>
      <c r="G46" s="165">
        <f>VALUE(F46)</f>
        <v>572.4</v>
      </c>
      <c r="H46" s="192"/>
      <c r="I46" s="193" t="s">
        <v>153</v>
      </c>
      <c r="J46" s="194" t="s">
        <v>154</v>
      </c>
      <c r="K46" s="195"/>
    </row>
    <row r="47" spans="2:11" s="154" customFormat="1" ht="56.1" customHeight="1" x14ac:dyDescent="0.2">
      <c r="B47" s="214" t="s">
        <v>181</v>
      </c>
      <c r="C47" s="215"/>
      <c r="D47" s="215"/>
      <c r="E47" s="215"/>
      <c r="F47" s="215"/>
      <c r="G47" s="215"/>
      <c r="H47" s="215"/>
      <c r="I47" s="215"/>
      <c r="J47" s="215"/>
      <c r="K47" s="216"/>
    </row>
    <row r="48" spans="2:11" s="154" customFormat="1" ht="119.1" customHeight="1" x14ac:dyDescent="0.2">
      <c r="B48" s="170" t="s">
        <v>157</v>
      </c>
      <c r="C48" s="190" t="s">
        <v>156</v>
      </c>
      <c r="D48" s="203" t="s">
        <v>159</v>
      </c>
      <c r="E48" s="167" t="s">
        <v>163</v>
      </c>
      <c r="F48" s="191">
        <v>128.05000000000001</v>
      </c>
      <c r="G48" s="165">
        <f>VALUE(F48)</f>
        <v>128.05000000000001</v>
      </c>
      <c r="H48" s="192"/>
      <c r="I48" s="193" t="s">
        <v>153</v>
      </c>
      <c r="J48" s="194" t="s">
        <v>154</v>
      </c>
      <c r="K48" s="195"/>
    </row>
    <row r="49" spans="2:11" s="154" customFormat="1" ht="51.95" customHeight="1" x14ac:dyDescent="0.2">
      <c r="B49" s="214" t="s">
        <v>183</v>
      </c>
      <c r="C49" s="215"/>
      <c r="D49" s="215"/>
      <c r="E49" s="215"/>
      <c r="F49" s="215"/>
      <c r="G49" s="215"/>
      <c r="H49" s="215"/>
      <c r="I49" s="215"/>
      <c r="J49" s="215"/>
      <c r="K49" s="216"/>
    </row>
    <row r="50" spans="2:11" s="154" customFormat="1" ht="119.1" customHeight="1" x14ac:dyDescent="0.2">
      <c r="B50" s="170" t="s">
        <v>157</v>
      </c>
      <c r="C50" s="190" t="s">
        <v>156</v>
      </c>
      <c r="D50" s="203" t="s">
        <v>159</v>
      </c>
      <c r="E50" s="167" t="s">
        <v>163</v>
      </c>
      <c r="F50" s="191">
        <v>230.71</v>
      </c>
      <c r="G50" s="165">
        <f>VALUE(F50)</f>
        <v>230.71</v>
      </c>
      <c r="H50" s="192"/>
      <c r="I50" s="193" t="s">
        <v>153</v>
      </c>
      <c r="J50" s="194" t="s">
        <v>154</v>
      </c>
      <c r="K50" s="195"/>
    </row>
    <row r="51" spans="2:11" s="154" customFormat="1" ht="42.95" customHeight="1" x14ac:dyDescent="0.2">
      <c r="B51" s="214" t="s">
        <v>182</v>
      </c>
      <c r="C51" s="215"/>
      <c r="D51" s="215"/>
      <c r="E51" s="215"/>
      <c r="F51" s="215"/>
      <c r="G51" s="215"/>
      <c r="H51" s="215"/>
      <c r="I51" s="215"/>
      <c r="J51" s="215"/>
      <c r="K51" s="216"/>
    </row>
    <row r="52" spans="2:11" s="154" customFormat="1" ht="119.1" customHeight="1" x14ac:dyDescent="0.2">
      <c r="B52" s="170" t="s">
        <v>157</v>
      </c>
      <c r="C52" s="190" t="s">
        <v>156</v>
      </c>
      <c r="D52" s="203" t="s">
        <v>159</v>
      </c>
      <c r="E52" s="167" t="s">
        <v>163</v>
      </c>
      <c r="F52" s="191">
        <v>1279.25</v>
      </c>
      <c r="G52" s="165">
        <f>VALUE(F52)</f>
        <v>1279.25</v>
      </c>
      <c r="H52" s="192"/>
      <c r="I52" s="193" t="s">
        <v>153</v>
      </c>
      <c r="J52" s="194" t="s">
        <v>154</v>
      </c>
      <c r="K52" s="195"/>
    </row>
    <row r="53" spans="2:11" s="154" customFormat="1" ht="44.1" customHeight="1" x14ac:dyDescent="0.2">
      <c r="B53" s="214" t="s">
        <v>185</v>
      </c>
      <c r="C53" s="215"/>
      <c r="D53" s="215"/>
      <c r="E53" s="215"/>
      <c r="F53" s="215"/>
      <c r="G53" s="215"/>
      <c r="H53" s="215"/>
      <c r="I53" s="215"/>
      <c r="J53" s="215"/>
      <c r="K53" s="216"/>
    </row>
    <row r="54" spans="2:11" s="154" customFormat="1" ht="119.1" customHeight="1" x14ac:dyDescent="0.2">
      <c r="B54" s="170" t="s">
        <v>157</v>
      </c>
      <c r="C54" s="190" t="s">
        <v>156</v>
      </c>
      <c r="D54" s="203" t="s">
        <v>159</v>
      </c>
      <c r="E54" s="167" t="s">
        <v>4</v>
      </c>
      <c r="F54" s="191">
        <v>51.89</v>
      </c>
      <c r="G54" s="165">
        <f>VALUE(F54*2)</f>
        <v>103.78</v>
      </c>
      <c r="H54" s="192"/>
      <c r="I54" s="193" t="s">
        <v>153</v>
      </c>
      <c r="J54" s="194" t="s">
        <v>154</v>
      </c>
      <c r="K54" s="195"/>
    </row>
    <row r="55" spans="2:11" s="154" customFormat="1" ht="44.1" customHeight="1" x14ac:dyDescent="0.2">
      <c r="B55" s="214" t="s">
        <v>187</v>
      </c>
      <c r="C55" s="215"/>
      <c r="D55" s="215"/>
      <c r="E55" s="215"/>
      <c r="F55" s="215"/>
      <c r="G55" s="215"/>
      <c r="H55" s="215"/>
      <c r="I55" s="215"/>
      <c r="J55" s="215"/>
      <c r="K55" s="216"/>
    </row>
    <row r="56" spans="2:11" s="154" customFormat="1" ht="119.1" customHeight="1" x14ac:dyDescent="0.2">
      <c r="B56" s="170" t="s">
        <v>157</v>
      </c>
      <c r="C56" s="190" t="s">
        <v>156</v>
      </c>
      <c r="D56" s="203" t="s">
        <v>159</v>
      </c>
      <c r="E56" s="167" t="s">
        <v>4</v>
      </c>
      <c r="F56" s="191">
        <v>17.36</v>
      </c>
      <c r="G56" s="165">
        <f>VALUE(F56*2)</f>
        <v>34.72</v>
      </c>
      <c r="H56" s="192"/>
      <c r="I56" s="193" t="s">
        <v>153</v>
      </c>
      <c r="J56" s="194" t="s">
        <v>154</v>
      </c>
      <c r="K56" s="195"/>
    </row>
    <row r="57" spans="2:11" s="154" customFormat="1" ht="45" customHeight="1" x14ac:dyDescent="0.2">
      <c r="B57" s="214" t="s">
        <v>186</v>
      </c>
      <c r="C57" s="215"/>
      <c r="D57" s="215"/>
      <c r="E57" s="215"/>
      <c r="F57" s="215"/>
      <c r="G57" s="215"/>
      <c r="H57" s="215"/>
      <c r="I57" s="215"/>
      <c r="J57" s="215"/>
      <c r="K57" s="216"/>
    </row>
    <row r="58" spans="2:11" s="154" customFormat="1" ht="119.1" customHeight="1" x14ac:dyDescent="0.2">
      <c r="B58" s="170" t="s">
        <v>157</v>
      </c>
      <c r="C58" s="190" t="s">
        <v>156</v>
      </c>
      <c r="D58" s="203" t="s">
        <v>159</v>
      </c>
      <c r="E58" s="167" t="s">
        <v>163</v>
      </c>
      <c r="F58" s="191">
        <v>100.04</v>
      </c>
      <c r="G58" s="165">
        <f>VALUE(F58)</f>
        <v>100.04</v>
      </c>
      <c r="H58" s="192"/>
      <c r="I58" s="193" t="s">
        <v>153</v>
      </c>
      <c r="J58" s="194" t="s">
        <v>154</v>
      </c>
      <c r="K58" s="195"/>
    </row>
    <row r="59" spans="2:11" s="154" customFormat="1" ht="51.95" customHeight="1" x14ac:dyDescent="0.2">
      <c r="B59" s="171" t="s">
        <v>149</v>
      </c>
      <c r="C59" s="172"/>
      <c r="D59" s="204"/>
      <c r="E59" s="173"/>
      <c r="F59" s="174">
        <f>SUM(F10:F58)</f>
        <v>9556.18</v>
      </c>
      <c r="G59" s="175"/>
      <c r="H59" s="172"/>
      <c r="I59" s="174">
        <f>SUM(I10:I58)</f>
        <v>0</v>
      </c>
      <c r="J59" s="176">
        <f>SUM(J10:J58)</f>
        <v>0</v>
      </c>
      <c r="K59" s="177"/>
    </row>
    <row r="60" spans="2:11" s="154" customFormat="1" ht="119.1" customHeight="1" x14ac:dyDescent="0.2">
      <c r="B60" s="206" t="s">
        <v>164</v>
      </c>
      <c r="D60" s="205"/>
      <c r="E60" s="162"/>
      <c r="F60" s="156"/>
      <c r="K60" s="155"/>
    </row>
    <row r="61" spans="2:11" s="154" customFormat="1" ht="119.1" customHeight="1" x14ac:dyDescent="0.2">
      <c r="D61" s="205"/>
      <c r="E61" s="162"/>
      <c r="F61" s="156"/>
      <c r="K61" s="155"/>
    </row>
    <row r="62" spans="2:11" s="154" customFormat="1" ht="119.1" customHeight="1" x14ac:dyDescent="0.2">
      <c r="D62" s="205"/>
      <c r="E62" s="162"/>
      <c r="F62" s="156"/>
      <c r="K62" s="155"/>
    </row>
    <row r="63" spans="2:11" s="154" customFormat="1" ht="119.1" customHeight="1" x14ac:dyDescent="0.2">
      <c r="D63" s="205"/>
      <c r="E63" s="162"/>
      <c r="F63" s="156"/>
      <c r="K63" s="155"/>
    </row>
    <row r="64" spans="2:11" s="154" customFormat="1" ht="119.1" customHeight="1" x14ac:dyDescent="0.2">
      <c r="D64" s="205"/>
      <c r="E64" s="162"/>
      <c r="F64" s="156"/>
      <c r="K64" s="155"/>
    </row>
  </sheetData>
  <sheetProtection formatColumns="0" formatRows="0"/>
  <mergeCells count="25">
    <mergeCell ref="B23:K23"/>
    <mergeCell ref="B55:K55"/>
    <mergeCell ref="B15:K15"/>
    <mergeCell ref="B33:K33"/>
    <mergeCell ref="B35:K35"/>
    <mergeCell ref="B39:K39"/>
    <mergeCell ref="B57:K57"/>
    <mergeCell ref="G8:J8"/>
    <mergeCell ref="B10:K10"/>
    <mergeCell ref="B29:K29"/>
    <mergeCell ref="B31:K31"/>
    <mergeCell ref="B13:K13"/>
    <mergeCell ref="B17:K17"/>
    <mergeCell ref="B19:K19"/>
    <mergeCell ref="B21:K21"/>
    <mergeCell ref="B25:K25"/>
    <mergeCell ref="B27:K27"/>
    <mergeCell ref="B43:K43"/>
    <mergeCell ref="B53:K53"/>
    <mergeCell ref="B37:K37"/>
    <mergeCell ref="B45:K45"/>
    <mergeCell ref="B47:K47"/>
    <mergeCell ref="B49:K49"/>
    <mergeCell ref="B51:K51"/>
    <mergeCell ref="B41:K41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5" orientation="landscape"/>
  <headerFooter alignWithMargins="0">
    <oddFooter>&amp;L&amp;A&amp;C&amp;Pvon&amp;N&amp;R&amp;D</oddFooter>
  </headerFooter>
  <extLst>
    <ext xmlns:mx="http://schemas.microsoft.com/office/mac/excel/2008/main" uri="{64002731-A6B0-56B0-2670-7721B7C09600}">
      <mx:PLV Mode="0" OnePage="0" WScale="45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2:D30"/>
  <sheetViews>
    <sheetView showGridLines="0" view="pageLayout" workbookViewId="0">
      <selection activeCell="B10" sqref="B10"/>
    </sheetView>
  </sheetViews>
  <sheetFormatPr baseColWidth="10" defaultColWidth="11.28515625" defaultRowHeight="12.75" x14ac:dyDescent="0.2"/>
  <cols>
    <col min="1" max="1" width="22.7109375" style="103" customWidth="1"/>
    <col min="2" max="2" width="43.85546875" style="103" customWidth="1"/>
    <col min="3" max="3" width="43.42578125" style="103" customWidth="1"/>
    <col min="4" max="4" width="26.7109375" style="103" customWidth="1"/>
    <col min="5" max="5" width="22.28515625" style="103" customWidth="1"/>
    <col min="6" max="16384" width="11.28515625" style="103"/>
  </cols>
  <sheetData>
    <row r="2" spans="1:4" ht="19.5" x14ac:dyDescent="0.2">
      <c r="A2" s="102" t="s">
        <v>126</v>
      </c>
    </row>
    <row r="3" spans="1:4" ht="12.75" customHeight="1" x14ac:dyDescent="0.2">
      <c r="A3" s="102"/>
    </row>
    <row r="5" spans="1:4" ht="18" x14ac:dyDescent="0.2">
      <c r="A5" s="104" t="s">
        <v>123</v>
      </c>
    </row>
    <row r="6" spans="1:4" ht="18" x14ac:dyDescent="0.2">
      <c r="A6" s="104"/>
    </row>
    <row r="7" spans="1:4" ht="18" x14ac:dyDescent="0.2">
      <c r="A7" s="164"/>
      <c r="B7" s="105"/>
    </row>
    <row r="9" spans="1:4" ht="54" customHeight="1" x14ac:dyDescent="0.2">
      <c r="A9" s="101" t="s">
        <v>130</v>
      </c>
      <c r="B9" s="101" t="s">
        <v>139</v>
      </c>
      <c r="C9" s="125" t="s">
        <v>138</v>
      </c>
      <c r="D9" s="101" t="s">
        <v>85</v>
      </c>
    </row>
    <row r="10" spans="1:4" ht="48" customHeight="1" x14ac:dyDescent="0.2">
      <c r="A10" s="106" t="s">
        <v>122</v>
      </c>
      <c r="B10" s="128">
        <f>VALUE('Kalkulation Glasreinigung'!I59)</f>
        <v>0</v>
      </c>
      <c r="C10" s="128">
        <f>VALUE('Kalkulation Glasreinigung'!J59)</f>
        <v>0</v>
      </c>
      <c r="D10" s="106" t="s">
        <v>143</v>
      </c>
    </row>
    <row r="11" spans="1:4" ht="33.950000000000003" customHeight="1" thickBot="1" x14ac:dyDescent="0.25">
      <c r="A11" s="136" t="s">
        <v>132</v>
      </c>
      <c r="B11" s="137">
        <f>SUM(B10:B10)</f>
        <v>0</v>
      </c>
      <c r="C11" s="137">
        <f>SUM(C10:C10)</f>
        <v>0</v>
      </c>
      <c r="D11" s="126"/>
    </row>
    <row r="12" spans="1:4" ht="33.950000000000003" customHeight="1" thickTop="1" x14ac:dyDescent="0.2">
      <c r="A12" s="135"/>
      <c r="B12" s="227" t="s">
        <v>83</v>
      </c>
      <c r="C12" s="229">
        <f>SUM(C11)</f>
        <v>0</v>
      </c>
    </row>
    <row r="13" spans="1:4" ht="13.7" customHeight="1" x14ac:dyDescent="0.2">
      <c r="A13" s="126"/>
      <c r="B13" s="228"/>
      <c r="C13" s="229"/>
    </row>
    <row r="14" spans="1:4" ht="13.7" customHeight="1" x14ac:dyDescent="0.2">
      <c r="A14" s="126"/>
      <c r="B14" s="230">
        <v>0.19</v>
      </c>
      <c r="C14" s="229">
        <f>SUM(C12*0.19)</f>
        <v>0</v>
      </c>
    </row>
    <row r="15" spans="1:4" ht="23.1" customHeight="1" x14ac:dyDescent="0.2">
      <c r="A15" s="126"/>
      <c r="B15" s="231"/>
      <c r="C15" s="229"/>
    </row>
    <row r="16" spans="1:4" ht="13.7" customHeight="1" x14ac:dyDescent="0.2">
      <c r="A16" s="126"/>
      <c r="B16" s="223" t="s">
        <v>84</v>
      </c>
      <c r="C16" s="226">
        <f>SUM(C12:C15)</f>
        <v>0</v>
      </c>
    </row>
    <row r="17" spans="1:3" ht="13.7" customHeight="1" x14ac:dyDescent="0.2">
      <c r="A17" s="126"/>
      <c r="B17" s="224"/>
      <c r="C17" s="226"/>
    </row>
    <row r="18" spans="1:3" ht="13.7" customHeight="1" x14ac:dyDescent="0.2">
      <c r="A18" s="135"/>
      <c r="B18" s="225"/>
      <c r="C18" s="226"/>
    </row>
    <row r="21" spans="1:3" ht="23.1" customHeight="1" x14ac:dyDescent="0.2">
      <c r="A21" s="141" t="s">
        <v>141</v>
      </c>
      <c r="C21" s="107"/>
    </row>
    <row r="22" spans="1:3" ht="23.1" customHeight="1" x14ac:dyDescent="0.2">
      <c r="C22" s="107"/>
    </row>
    <row r="23" spans="1:3" ht="23.1" customHeight="1" x14ac:dyDescent="0.2">
      <c r="A23" s="108" t="s">
        <v>103</v>
      </c>
      <c r="B23" s="109"/>
      <c r="C23" s="110"/>
    </row>
    <row r="24" spans="1:3" ht="23.1" customHeight="1" x14ac:dyDescent="0.2">
      <c r="C24" s="129"/>
    </row>
    <row r="25" spans="1:3" ht="23.1" customHeight="1" x14ac:dyDescent="0.2">
      <c r="A25" s="108" t="s">
        <v>102</v>
      </c>
      <c r="B25" s="109"/>
      <c r="C25" s="110"/>
    </row>
    <row r="26" spans="1:3" ht="23.1" customHeight="1" x14ac:dyDescent="0.2">
      <c r="C26" s="129"/>
    </row>
    <row r="27" spans="1:3" ht="23.1" customHeight="1" x14ac:dyDescent="0.2">
      <c r="A27" s="108" t="s">
        <v>111</v>
      </c>
      <c r="B27" s="109"/>
      <c r="C27" s="111"/>
    </row>
    <row r="28" spans="1:3" ht="23.1" customHeight="1" x14ac:dyDescent="0.2">
      <c r="C28" s="129"/>
    </row>
    <row r="29" spans="1:3" x14ac:dyDescent="0.2">
      <c r="C29" s="130"/>
    </row>
    <row r="30" spans="1:3" x14ac:dyDescent="0.2">
      <c r="C30" s="130"/>
    </row>
  </sheetData>
  <sheetProtection algorithmName="SHA-512" hashValue="plTatbLE6dO9K+0f+l27EQKJ6ToKY3UvI0+hHyuOuQaWxa4itPGhhXGc9APagTBarqfQoCKLHlpDmdBjMQHRJg==" saltValue="3WqA6PmRSuZH1Egx1nICdg==" spinCount="100000" sheet="1" formatColumns="0" formatRows="0"/>
  <mergeCells count="6">
    <mergeCell ref="B16:B18"/>
    <mergeCell ref="C16:C18"/>
    <mergeCell ref="B12:B13"/>
    <mergeCell ref="C12:C13"/>
    <mergeCell ref="B14:B15"/>
    <mergeCell ref="C14:C15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50" orientation="portrait" r:id="rId1"/>
  <headerFooter alignWithMargins="0">
    <oddFooter>&amp;L&amp;A&amp;C&amp;Pvon&amp;N&amp;R&amp;D</oddFooter>
  </headerFooter>
  <extLst>
    <ext xmlns:mx="http://schemas.microsoft.com/office/mac/excel/2008/main" uri="{64002731-A6B0-56B0-2670-7721B7C09600}">
      <mx:PLV Mode="1" OnePage="0" WScale="63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Anleitung</vt:lpstr>
      <vt:lpstr>SVS Glas</vt:lpstr>
      <vt:lpstr>Kalkulation Glasreinigung</vt:lpstr>
      <vt:lpstr>Preisblatt </vt:lpstr>
      <vt:lpstr>'SVS Glas'!Druckbereich</vt:lpstr>
      <vt:lpstr>'Kalkulation Glasreinigung'!Drucktitel</vt:lpstr>
      <vt:lpstr>'SVS Glas'!Drucktitel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Spaniol</dc:creator>
  <cp:lastModifiedBy>Szlapka Hannelore</cp:lastModifiedBy>
  <cp:lastPrinted>2017-08-15T07:44:12Z</cp:lastPrinted>
  <dcterms:created xsi:type="dcterms:W3CDTF">2006-01-25T13:28:40Z</dcterms:created>
  <dcterms:modified xsi:type="dcterms:W3CDTF">2026-02-06T09:58:15Z</dcterms:modified>
</cp:coreProperties>
</file>